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420" windowWidth="29640" windowHeight="17880" tabRatio="782" activeTab="0"/>
  </bookViews>
  <sheets>
    <sheet name="ALTO RENDIMENTO" sheetId="1" r:id="rId1"/>
    <sheet name="CONDENSAZIONE" sheetId="2" r:id="rId2"/>
  </sheets>
  <definedNames>
    <definedName name="_xlnm.Print_Area" localSheetId="0">'ALTO RENDIMENTO'!$A$4:$U$320</definedName>
    <definedName name="_xlnm.Print_Area" localSheetId="1">'CONDENSAZIONE'!$A$1:$V$4</definedName>
  </definedNames>
  <calcPr fullCalcOnLoad="1"/>
</workbook>
</file>

<file path=xl/sharedStrings.xml><?xml version="1.0" encoding="utf-8"?>
<sst xmlns="http://schemas.openxmlformats.org/spreadsheetml/2006/main" count="2330" uniqueCount="218">
  <si>
    <t>&lt; 0,1</t>
  </si>
  <si>
    <t>8,7 - 8,9</t>
  </si>
  <si>
    <t xml:space="preserve">BLUETTE 104 </t>
  </si>
  <si>
    <t>R600 / R600 LMS</t>
  </si>
  <si>
    <t xml:space="preserve"> </t>
  </si>
  <si>
    <t>BLUETTE 107</t>
  </si>
  <si>
    <t>9,5 - 9,9</t>
  </si>
  <si>
    <t>BLUETTE MULTICONDENS</t>
  </si>
  <si>
    <t>8,5 - 9,3</t>
  </si>
  <si>
    <t>9,7 - 10,4</t>
  </si>
  <si>
    <t>ULTRAMAX</t>
  </si>
  <si>
    <t>11,2 - 11,8</t>
  </si>
  <si>
    <t>JUNIOR K</t>
  </si>
  <si>
    <t>C-MAX</t>
  </si>
  <si>
    <t>115-4</t>
  </si>
  <si>
    <t>160-6</t>
  </si>
  <si>
    <t>30 CS CPA</t>
  </si>
  <si>
    <r>
      <t xml:space="preserve">Dati legge 10   </t>
    </r>
    <r>
      <rPr>
        <b/>
        <sz val="9"/>
        <rFont val="Arial"/>
        <family val="0"/>
      </rPr>
      <t xml:space="preserve">                                                                                                            I valori sottoindicati, qualora non venga diversamente specificato, si intendono a temperatura di caldaia 80/60°C</t>
    </r>
  </si>
  <si>
    <t>5 HP ad uno stadio</t>
  </si>
  <si>
    <t>2 OIL a 2 stadi</t>
  </si>
  <si>
    <t>9,1 - 9,5</t>
  </si>
  <si>
    <t>10,3 - 10,9</t>
  </si>
  <si>
    <t>DUATRON KOMPAKT e DUATRON SOLAR</t>
  </si>
  <si>
    <t>8,9 - 9,0</t>
  </si>
  <si>
    <t>10 - 10,5</t>
  </si>
  <si>
    <t>3 OIL a 2 stadi</t>
  </si>
  <si>
    <t xml:space="preserve">3 OIL </t>
  </si>
  <si>
    <t>2 OIL</t>
  </si>
  <si>
    <t>4 HP OIL a due stadi</t>
  </si>
  <si>
    <t>5 HP OIL a due stadi</t>
  </si>
  <si>
    <t>4 HP OIL ad uno stadio</t>
  </si>
  <si>
    <t>5 HP OIL ad uno stadio</t>
  </si>
  <si>
    <t>Serena 4 HP</t>
  </si>
  <si>
    <t>Serena 5 HP</t>
  </si>
  <si>
    <t>Serena 2 a 2 stadi</t>
  </si>
  <si>
    <t>Serena 2</t>
  </si>
  <si>
    <t>ECOSI IN</t>
  </si>
  <si>
    <t>SERENA TERMOROBOT a gas, Modulante</t>
  </si>
  <si>
    <t>SERENA ECOSILENT 3, a gas</t>
  </si>
  <si>
    <t>SERENA ECOSILENT 4 e 5 HP, a gas</t>
  </si>
  <si>
    <t>SERENA 2, 3 OIL a gasolio</t>
  </si>
  <si>
    <t>LISA</t>
  </si>
  <si>
    <t>23 CA SP - CPR</t>
  </si>
  <si>
    <t>23 CS SP - CPR</t>
  </si>
  <si>
    <t>24 CS CPA</t>
  </si>
  <si>
    <t>COMPACT</t>
  </si>
  <si>
    <t xml:space="preserve">BLUETTE MULTICOMPACT </t>
  </si>
  <si>
    <t>METANO</t>
  </si>
  <si>
    <t>BLUETTE</t>
  </si>
  <si>
    <t>DUOMAX N-PN</t>
  </si>
  <si>
    <t>ECOFLAM HE</t>
  </si>
  <si>
    <t>25 CPR / SP/A</t>
  </si>
  <si>
    <t>30 CPR / SP/A</t>
  </si>
  <si>
    <t>R30</t>
  </si>
  <si>
    <t>&lt; 0,25</t>
  </si>
  <si>
    <t>R500</t>
  </si>
  <si>
    <t>9,8-10,2</t>
  </si>
  <si>
    <t>9,7-10,2</t>
  </si>
  <si>
    <t>10,5-12,5</t>
  </si>
  <si>
    <t>12,0-13,0</t>
  </si>
  <si>
    <t>DESY +</t>
  </si>
  <si>
    <t>LINDA +</t>
  </si>
  <si>
    <t>21 CS SP</t>
  </si>
  <si>
    <t>24 CS CPR</t>
  </si>
  <si>
    <t>24 CS CPR EX</t>
  </si>
  <si>
    <t>24 CS CPR IN</t>
  </si>
  <si>
    <t>28 CS CPR</t>
  </si>
  <si>
    <t>28 CS CPR EX</t>
  </si>
  <si>
    <t>28 CS CPR IN</t>
  </si>
  <si>
    <t>28 CA CPR</t>
  </si>
  <si>
    <t>SERENA TOP</t>
  </si>
  <si>
    <t>&lt;0,2</t>
  </si>
  <si>
    <t>&lt;0,1</t>
  </si>
  <si>
    <t>CO2 nei fumi secchi (%)</t>
  </si>
  <si>
    <t>STRATON (gasolio)</t>
  </si>
  <si>
    <t>605L</t>
  </si>
  <si>
    <t>ECOBLU / ECOBLU IN / ECOBLU EXT / ECOBLU CPA / ECOBLU SOLAR IN</t>
  </si>
  <si>
    <t>25 CS CPA</t>
  </si>
  <si>
    <t>35 CS CPA</t>
  </si>
  <si>
    <t>24 CPR / SP/A</t>
  </si>
  <si>
    <t>30 CPRA</t>
  </si>
  <si>
    <t>ECOMAX K - KC</t>
  </si>
  <si>
    <t>Dati legge 10</t>
  </si>
  <si>
    <t>80/60°C</t>
  </si>
  <si>
    <t>50/30°C</t>
  </si>
  <si>
    <t>Potenza termica</t>
  </si>
  <si>
    <t>Portata termica</t>
  </si>
  <si>
    <t>Rendimenti %</t>
  </si>
  <si>
    <t>Perdite %</t>
  </si>
  <si>
    <t>CO2 nei fumi secchi</t>
  </si>
  <si>
    <t>Massima</t>
  </si>
  <si>
    <t>Minima</t>
  </si>
  <si>
    <t>di comb</t>
  </si>
  <si>
    <t>utile</t>
  </si>
  <si>
    <t>carico ridotto</t>
  </si>
  <si>
    <t>kW</t>
  </si>
  <si>
    <t>kcal/h</t>
  </si>
  <si>
    <t>(Q=100%)</t>
  </si>
  <si>
    <t>(Q=30%)</t>
  </si>
  <si>
    <t>in funzione</t>
  </si>
  <si>
    <t>spento</t>
  </si>
  <si>
    <t>all'involucro</t>
  </si>
  <si>
    <t>Al camino, con bruciatore:</t>
  </si>
  <si>
    <t>Temperatura fumi netta a Qn</t>
  </si>
  <si>
    <t>°C</t>
  </si>
  <si>
    <t>Metano</t>
  </si>
  <si>
    <t>GPL</t>
  </si>
  <si>
    <t>kg/s</t>
  </si>
  <si>
    <t xml:space="preserve">Portata fumi       rif. Qmax </t>
  </si>
  <si>
    <t>BLUETTE K24</t>
  </si>
  <si>
    <t>8,9 - 9,1</t>
  </si>
  <si>
    <t>Valori Legge 10 - V01 - 070613</t>
  </si>
  <si>
    <t>10,3 - 11,6</t>
  </si>
  <si>
    <t>modello</t>
  </si>
  <si>
    <t>ECOSI</t>
  </si>
  <si>
    <t>BLUETTE 107.30</t>
  </si>
  <si>
    <t>DUOMAX HP a gasolio a quattro stadi</t>
  </si>
  <si>
    <t>ECOMAX A GAS A DUE REGIMI DI FIAMMA ED ECOMAX A GAS MODLANTE</t>
  </si>
  <si>
    <t>ECOMAX HT MODULANTE a gas</t>
  </si>
  <si>
    <t>BLUETTE +</t>
  </si>
  <si>
    <t>80 a quattro stadi</t>
  </si>
  <si>
    <t>100 a quattro stadi</t>
  </si>
  <si>
    <t>80 a due stadi</t>
  </si>
  <si>
    <t>100 a due stadi</t>
  </si>
  <si>
    <t>ECOMAX A GAS AD UN REGIME DI FIAMMA</t>
  </si>
  <si>
    <t>ECOMAX A GASOLIO AD UN REGIME DI FIAMMA</t>
  </si>
  <si>
    <t>ECOMAX A GASOLIO A DUE REGIMI DI FIAMMA</t>
  </si>
  <si>
    <t>AZZURRA / INSTANT a GAS</t>
  </si>
  <si>
    <t>Metano / GPL</t>
  </si>
  <si>
    <t>INSTANT 25</t>
  </si>
  <si>
    <t>200-6</t>
  </si>
  <si>
    <t>240-7</t>
  </si>
  <si>
    <t>280-8</t>
  </si>
  <si>
    <t>BLUETTE 107.24</t>
  </si>
  <si>
    <t>BLUETTE 3S</t>
  </si>
  <si>
    <t>DESY</t>
  </si>
  <si>
    <t>ECOSI EXT</t>
  </si>
  <si>
    <t>LINDA TANK</t>
  </si>
  <si>
    <t>SERENA TOP 3S</t>
  </si>
  <si>
    <t>24 CS/CA CPR</t>
  </si>
  <si>
    <t>Serena 3 a 2 stadi</t>
  </si>
  <si>
    <t>Serena 3</t>
  </si>
  <si>
    <t>Serena 4 HP a 2 stadi</t>
  </si>
  <si>
    <t>Serena 5 HP a 2 stadi</t>
  </si>
  <si>
    <t>&lt; 0,10</t>
  </si>
  <si>
    <t>THISION L</t>
  </si>
  <si>
    <t>40/30°C</t>
  </si>
  <si>
    <t>8,5 - 9,5</t>
  </si>
  <si>
    <t>THISION / THISION S</t>
  </si>
  <si>
    <t>THISION XS</t>
  </si>
  <si>
    <t>CPR / CPA</t>
  </si>
  <si>
    <t>&lt;0,10</t>
  </si>
  <si>
    <t>TRIGON S</t>
  </si>
  <si>
    <t>TRIGON L</t>
  </si>
  <si>
    <t>R3600 SB</t>
  </si>
  <si>
    <t>R3600 L</t>
  </si>
  <si>
    <t>ECOFLAM</t>
  </si>
  <si>
    <t>SERENA 4, 5 HP OIL a gasolio</t>
  </si>
  <si>
    <t>12 SP/A</t>
  </si>
  <si>
    <t>25 SP/A</t>
  </si>
  <si>
    <t>25 CS SP/A</t>
  </si>
  <si>
    <t>25 CS CPR</t>
  </si>
  <si>
    <t>30 CS CPR</t>
  </si>
  <si>
    <t>24 CA CPR</t>
  </si>
  <si>
    <t>Serena 3 a due stadi</t>
  </si>
  <si>
    <t>gasolio</t>
  </si>
  <si>
    <t>INSTANT 26</t>
  </si>
  <si>
    <t>-</t>
  </si>
  <si>
    <t>9,5-9,9</t>
  </si>
  <si>
    <t>11-11,5</t>
  </si>
  <si>
    <t>Gasolio</t>
  </si>
  <si>
    <t>&lt; 0,2</t>
  </si>
  <si>
    <t>&lt; 0,3</t>
  </si>
  <si>
    <t>25 cpr / solar in / ext</t>
  </si>
  <si>
    <t>12-12,5</t>
  </si>
  <si>
    <t>BLUMAX</t>
  </si>
  <si>
    <t>11,0 - 12,0</t>
  </si>
  <si>
    <t>9,0 - 10,0</t>
  </si>
  <si>
    <t>12,0 - 13,0</t>
  </si>
  <si>
    <t>8,5 - 9,0</t>
  </si>
  <si>
    <t>9,7 - 10,2</t>
  </si>
  <si>
    <t>4,2</t>
  </si>
  <si>
    <t>5,4</t>
  </si>
  <si>
    <t>6,5</t>
  </si>
  <si>
    <t>5,3</t>
  </si>
  <si>
    <t>6,3</t>
  </si>
  <si>
    <t>5,8</t>
  </si>
  <si>
    <t>6,4</t>
  </si>
  <si>
    <t>7,2</t>
  </si>
  <si>
    <t>7,4</t>
  </si>
  <si>
    <t>90,,9</t>
  </si>
  <si>
    <t>SERENA EXPORT 2 - 3 OIL gasolio</t>
  </si>
  <si>
    <t>SERENA EXPORT 4-5 HP OIL gasolio</t>
  </si>
  <si>
    <t>SERENISSIMA HP A gasolio</t>
  </si>
  <si>
    <t>SERENISSIMA HP a gas</t>
  </si>
  <si>
    <t>ECOMAX HT a gas</t>
  </si>
  <si>
    <t>ECOMAX HT a gasolio</t>
  </si>
  <si>
    <t>DUOMAX HT a gas a quattro stadi</t>
  </si>
  <si>
    <t>DUOMAX HT a gas a due stadi</t>
  </si>
  <si>
    <t>DUOMAX HT a gasolio a quattro stadi</t>
  </si>
  <si>
    <t>DUOMAX HT a gasolio a due stadi</t>
  </si>
  <si>
    <t>DUOMAX HP a gas a quattro stadi</t>
  </si>
  <si>
    <t>COMPACT 24</t>
  </si>
  <si>
    <t>TRIMAX</t>
  </si>
  <si>
    <t>9,8-10,5</t>
  </si>
  <si>
    <t>12,5-13,5</t>
  </si>
  <si>
    <t>Ecomax 3S</t>
  </si>
  <si>
    <t>ECOMAX N</t>
  </si>
  <si>
    <t>12-13</t>
  </si>
  <si>
    <t>DUOMAX 3S - P3S</t>
  </si>
  <si>
    <t>DUOMAX K</t>
  </si>
  <si>
    <t>SERENA EXPORT ECOSILENT 3</t>
  </si>
  <si>
    <t>A due stadi</t>
  </si>
  <si>
    <t>Ad uno stadio</t>
  </si>
  <si>
    <t>SERENA EXPORT ECOSILENT 4-5 HP</t>
  </si>
  <si>
    <t>4 HP a due stadi</t>
  </si>
  <si>
    <t>5 HP a due stadi</t>
  </si>
  <si>
    <t>4 HP ad uno stadio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</si>
</sst>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0"/>
    <numFmt numFmtId="171" formatCode="#,##0.0"/>
    <numFmt numFmtId="172" formatCode="#,##0.0000"/>
    <numFmt numFmtId="173" formatCode="0.0"/>
    <numFmt numFmtId="174" formatCode="0.000"/>
    <numFmt numFmtId="175" formatCode="#,##0.000"/>
    <numFmt numFmtId="176" formatCode="#,##0.0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4.5"/>
      <color indexed="12"/>
      <name val="Arial"/>
      <family val="0"/>
    </font>
    <font>
      <u val="single"/>
      <sz val="14.5"/>
      <color indexed="6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171" fontId="6" fillId="0" borderId="20" xfId="0" applyNumberFormat="1" applyFont="1" applyBorder="1" applyAlignment="1">
      <alignment horizontal="center" vertical="center"/>
    </xf>
    <xf numFmtId="171" fontId="6" fillId="0" borderId="21" xfId="0" applyNumberFormat="1" applyFont="1" applyBorder="1" applyAlignment="1">
      <alignment horizontal="center" vertical="center"/>
    </xf>
    <xf numFmtId="171" fontId="6" fillId="0" borderId="2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170" fontId="6" fillId="33" borderId="19" xfId="0" applyNumberFormat="1" applyFont="1" applyFill="1" applyBorder="1" applyAlignment="1">
      <alignment horizontal="center" vertical="center"/>
    </xf>
    <xf numFmtId="170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3" fontId="6" fillId="0" borderId="20" xfId="0" applyNumberFormat="1" applyFont="1" applyBorder="1" applyAlignment="1">
      <alignment horizontal="center" vertical="center"/>
    </xf>
    <xf numFmtId="173" fontId="6" fillId="0" borderId="21" xfId="0" applyNumberFormat="1" applyFont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 horizontal="center" vertical="center"/>
    </xf>
    <xf numFmtId="171" fontId="6" fillId="33" borderId="16" xfId="0" applyNumberFormat="1" applyFont="1" applyFill="1" applyBorder="1" applyAlignment="1">
      <alignment horizontal="center" vertical="center"/>
    </xf>
    <xf numFmtId="171" fontId="6" fillId="33" borderId="17" xfId="0" applyNumberFormat="1" applyFont="1" applyFill="1" applyBorder="1" applyAlignment="1">
      <alignment horizontal="center" vertical="center"/>
    </xf>
    <xf numFmtId="171" fontId="6" fillId="33" borderId="18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3" fontId="6" fillId="33" borderId="25" xfId="0" applyNumberFormat="1" applyFont="1" applyFill="1" applyBorder="1" applyAlignment="1">
      <alignment horizontal="center" vertical="center"/>
    </xf>
    <xf numFmtId="3" fontId="6" fillId="33" borderId="26" xfId="0" applyNumberFormat="1" applyFont="1" applyFill="1" applyBorder="1" applyAlignment="1">
      <alignment horizontal="center" vertical="center"/>
    </xf>
    <xf numFmtId="173" fontId="6" fillId="33" borderId="16" xfId="0" applyNumberFormat="1" applyFont="1" applyFill="1" applyBorder="1" applyAlignment="1">
      <alignment horizontal="center" vertical="center"/>
    </xf>
    <xf numFmtId="173" fontId="6" fillId="33" borderId="17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73" fontId="7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0" fontId="6" fillId="0" borderId="27" xfId="0" applyNumberFormat="1" applyFont="1" applyBorder="1" applyAlignment="1">
      <alignment horizontal="center" vertical="center"/>
    </xf>
    <xf numFmtId="170" fontId="6" fillId="0" borderId="28" xfId="0" applyNumberFormat="1" applyFont="1" applyBorder="1" applyAlignment="1">
      <alignment horizontal="center" vertical="center"/>
    </xf>
    <xf numFmtId="170" fontId="6" fillId="0" borderId="29" xfId="0" applyNumberFormat="1" applyFont="1" applyBorder="1" applyAlignment="1">
      <alignment horizontal="center" vertical="center"/>
    </xf>
    <xf numFmtId="173" fontId="6" fillId="0" borderId="24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70" fontId="6" fillId="0" borderId="0" xfId="0" applyNumberFormat="1" applyFont="1" applyAlignment="1">
      <alignment horizontal="center" vertical="center"/>
    </xf>
    <xf numFmtId="170" fontId="7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73" fontId="6" fillId="0" borderId="0" xfId="0" applyNumberFormat="1" applyFont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3" fontId="6" fillId="33" borderId="24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3" fontId="6" fillId="33" borderId="25" xfId="0" applyNumberFormat="1" applyFont="1" applyFill="1" applyBorder="1" applyAlignment="1">
      <alignment horizontal="center" vertical="center"/>
    </xf>
    <xf numFmtId="170" fontId="6" fillId="33" borderId="30" xfId="0" applyNumberFormat="1" applyFont="1" applyFill="1" applyBorder="1" applyAlignment="1">
      <alignment horizontal="center" vertical="center"/>
    </xf>
    <xf numFmtId="170" fontId="6" fillId="33" borderId="27" xfId="0" applyNumberFormat="1" applyFont="1" applyFill="1" applyBorder="1" applyAlignment="1">
      <alignment horizontal="center" vertical="center"/>
    </xf>
    <xf numFmtId="170" fontId="6" fillId="0" borderId="31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6" fillId="33" borderId="34" xfId="0" applyNumberFormat="1" applyFont="1" applyFill="1" applyBorder="1" applyAlignment="1">
      <alignment horizontal="center" vertical="center"/>
    </xf>
    <xf numFmtId="3" fontId="6" fillId="33" borderId="32" xfId="0" applyNumberFormat="1" applyFont="1" applyFill="1" applyBorder="1" applyAlignment="1">
      <alignment horizontal="center" vertical="center"/>
    </xf>
    <xf numFmtId="170" fontId="6" fillId="33" borderId="29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173" fontId="6" fillId="0" borderId="17" xfId="0" applyNumberFormat="1" applyFont="1" applyFill="1" applyBorder="1" applyAlignment="1">
      <alignment horizontal="center" vertical="center"/>
    </xf>
    <xf numFmtId="173" fontId="6" fillId="0" borderId="16" xfId="0" applyNumberFormat="1" applyFont="1" applyFill="1" applyBorder="1" applyAlignment="1">
      <alignment horizontal="center" vertical="center"/>
    </xf>
    <xf numFmtId="171" fontId="6" fillId="0" borderId="17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73" fontId="6" fillId="0" borderId="24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1" fontId="6" fillId="0" borderId="24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173" fontId="6" fillId="0" borderId="21" xfId="0" applyNumberFormat="1" applyFont="1" applyFill="1" applyBorder="1" applyAlignment="1">
      <alignment horizontal="center" vertical="center"/>
    </xf>
    <xf numFmtId="173" fontId="6" fillId="0" borderId="20" xfId="0" applyNumberFormat="1" applyFont="1" applyFill="1" applyBorder="1" applyAlignment="1">
      <alignment horizontal="center" vertical="center"/>
    </xf>
    <xf numFmtId="171" fontId="6" fillId="0" borderId="21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2" fontId="6" fillId="0" borderId="13" xfId="0" applyNumberFormat="1" applyFont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/>
    </xf>
    <xf numFmtId="173" fontId="6" fillId="0" borderId="35" xfId="0" applyNumberFormat="1" applyFont="1" applyBorder="1" applyAlignment="1">
      <alignment horizontal="center" vertical="center"/>
    </xf>
    <xf numFmtId="173" fontId="6" fillId="33" borderId="36" xfId="0" applyNumberFormat="1" applyFont="1" applyFill="1" applyBorder="1" applyAlignment="1">
      <alignment horizontal="center" vertical="center"/>
    </xf>
    <xf numFmtId="2" fontId="6" fillId="33" borderId="36" xfId="0" applyNumberFormat="1" applyFont="1" applyFill="1" applyBorder="1" applyAlignment="1">
      <alignment horizontal="center" vertical="center"/>
    </xf>
    <xf numFmtId="2" fontId="6" fillId="33" borderId="26" xfId="0" applyNumberFormat="1" applyFont="1" applyFill="1" applyBorder="1" applyAlignment="1">
      <alignment horizontal="center" vertical="center"/>
    </xf>
    <xf numFmtId="2" fontId="6" fillId="33" borderId="25" xfId="0" applyNumberFormat="1" applyFont="1" applyFill="1" applyBorder="1" applyAlignment="1">
      <alignment horizontal="center" vertical="center"/>
    </xf>
    <xf numFmtId="1" fontId="6" fillId="33" borderId="37" xfId="0" applyNumberFormat="1" applyFont="1" applyFill="1" applyBorder="1" applyAlignment="1">
      <alignment horizontal="center" vertical="center"/>
    </xf>
    <xf numFmtId="170" fontId="6" fillId="33" borderId="37" xfId="0" applyNumberFormat="1" applyFont="1" applyFill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173" fontId="6" fillId="0" borderId="39" xfId="0" applyNumberFormat="1" applyFont="1" applyBorder="1" applyAlignment="1">
      <alignment horizontal="center" vertical="center"/>
    </xf>
    <xf numFmtId="173" fontId="6" fillId="33" borderId="40" xfId="0" applyNumberFormat="1" applyFont="1" applyFill="1" applyBorder="1" applyAlignment="1">
      <alignment horizontal="center" vertical="center"/>
    </xf>
    <xf numFmtId="171" fontId="6" fillId="33" borderId="36" xfId="0" applyNumberFormat="1" applyFont="1" applyFill="1" applyBorder="1" applyAlignment="1">
      <alignment horizontal="center" vertical="center"/>
    </xf>
    <xf numFmtId="171" fontId="6" fillId="33" borderId="26" xfId="0" applyNumberFormat="1" applyFont="1" applyFill="1" applyBorder="1" applyAlignment="1">
      <alignment horizontal="center" vertical="center"/>
    </xf>
    <xf numFmtId="171" fontId="6" fillId="33" borderId="25" xfId="0" applyNumberFormat="1" applyFont="1" applyFill="1" applyBorder="1" applyAlignment="1">
      <alignment horizontal="center" vertical="center"/>
    </xf>
    <xf numFmtId="4" fontId="6" fillId="33" borderId="26" xfId="0" applyNumberFormat="1" applyFont="1" applyFill="1" applyBorder="1" applyAlignment="1">
      <alignment horizontal="center" vertical="center"/>
    </xf>
    <xf numFmtId="3" fontId="6" fillId="33" borderId="37" xfId="0" applyNumberFormat="1" applyFont="1" applyFill="1" applyBorder="1" applyAlignment="1">
      <alignment horizontal="center" vertical="center"/>
    </xf>
    <xf numFmtId="173" fontId="6" fillId="33" borderId="41" xfId="0" applyNumberFormat="1" applyFont="1" applyFill="1" applyBorder="1" applyAlignment="1">
      <alignment horizontal="center" vertical="center"/>
    </xf>
    <xf numFmtId="170" fontId="6" fillId="33" borderId="42" xfId="0" applyNumberFormat="1" applyFont="1" applyFill="1" applyBorder="1" applyAlignment="1">
      <alignment horizontal="center" vertical="center"/>
    </xf>
    <xf numFmtId="3" fontId="6" fillId="33" borderId="43" xfId="0" applyNumberFormat="1" applyFont="1" applyFill="1" applyBorder="1" applyAlignment="1">
      <alignment horizontal="center" vertical="center"/>
    </xf>
    <xf numFmtId="3" fontId="6" fillId="33" borderId="44" xfId="0" applyNumberFormat="1" applyFont="1" applyFill="1" applyBorder="1" applyAlignment="1">
      <alignment horizontal="center" vertical="center"/>
    </xf>
    <xf numFmtId="2" fontId="6" fillId="33" borderId="24" xfId="0" applyNumberFormat="1" applyFont="1" applyFill="1" applyBorder="1" applyAlignment="1">
      <alignment horizontal="center" vertical="center"/>
    </xf>
    <xf numFmtId="170" fontId="6" fillId="0" borderId="19" xfId="0" applyNumberFormat="1" applyFont="1" applyFill="1" applyBorder="1" applyAlignment="1">
      <alignment horizontal="center" vertical="center"/>
    </xf>
    <xf numFmtId="170" fontId="6" fillId="0" borderId="23" xfId="0" applyNumberFormat="1" applyFont="1" applyFill="1" applyBorder="1" applyAlignment="1">
      <alignment horizontal="center" vertical="center"/>
    </xf>
    <xf numFmtId="170" fontId="6" fillId="0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173" fontId="6" fillId="0" borderId="20" xfId="0" applyNumberFormat="1" applyFont="1" applyBorder="1" applyAlignment="1">
      <alignment horizontal="center" vertical="center"/>
    </xf>
    <xf numFmtId="173" fontId="6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0" fontId="6" fillId="0" borderId="23" xfId="0" applyNumberFormat="1" applyFont="1" applyBorder="1" applyAlignment="1">
      <alignment horizontal="center" vertical="center"/>
    </xf>
    <xf numFmtId="171" fontId="6" fillId="0" borderId="20" xfId="0" applyNumberFormat="1" applyFont="1" applyBorder="1" applyAlignment="1">
      <alignment horizontal="center" vertical="center"/>
    </xf>
    <xf numFmtId="171" fontId="6" fillId="0" borderId="22" xfId="0" applyNumberFormat="1" applyFont="1" applyBorder="1" applyAlignment="1">
      <alignment horizontal="center" vertical="center"/>
    </xf>
    <xf numFmtId="171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170" fontId="6" fillId="0" borderId="2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/>
    </xf>
    <xf numFmtId="2" fontId="6" fillId="34" borderId="21" xfId="0" applyNumberFormat="1" applyFont="1" applyFill="1" applyBorder="1" applyAlignment="1">
      <alignment horizontal="center" vertical="center"/>
    </xf>
    <xf numFmtId="3" fontId="6" fillId="34" borderId="22" xfId="0" applyNumberFormat="1" applyFont="1" applyFill="1" applyBorder="1" applyAlignment="1">
      <alignment horizontal="center" vertical="center"/>
    </xf>
    <xf numFmtId="173" fontId="6" fillId="34" borderId="20" xfId="0" applyNumberFormat="1" applyFont="1" applyFill="1" applyBorder="1" applyAlignment="1">
      <alignment horizontal="center" vertical="center"/>
    </xf>
    <xf numFmtId="173" fontId="6" fillId="34" borderId="21" xfId="0" applyNumberFormat="1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2" fontId="6" fillId="34" borderId="20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170" fontId="6" fillId="34" borderId="23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73" fontId="6" fillId="0" borderId="0" xfId="0" applyNumberFormat="1" applyFont="1" applyAlignment="1">
      <alignment horizontal="center" vertical="center"/>
    </xf>
    <xf numFmtId="170" fontId="6" fillId="0" borderId="0" xfId="0" applyNumberFormat="1" applyFont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73" fontId="7" fillId="0" borderId="24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0" fontId="7" fillId="0" borderId="15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wrapText="1"/>
    </xf>
    <xf numFmtId="4" fontId="7" fillId="0" borderId="47" xfId="0" applyNumberFormat="1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horizontal="center" vertical="center"/>
    </xf>
    <xf numFmtId="2" fontId="6" fillId="0" borderId="48" xfId="0" applyNumberFormat="1" applyFont="1" applyFill="1" applyBorder="1" applyAlignment="1">
      <alignment horizontal="center" vertical="center"/>
    </xf>
    <xf numFmtId="3" fontId="6" fillId="0" borderId="49" xfId="0" applyNumberFormat="1" applyFont="1" applyFill="1" applyBorder="1" applyAlignment="1">
      <alignment horizontal="center" vertical="center"/>
    </xf>
    <xf numFmtId="2" fontId="6" fillId="0" borderId="47" xfId="0" applyNumberFormat="1" applyFont="1" applyFill="1" applyBorder="1" applyAlignment="1">
      <alignment horizontal="center" vertical="center"/>
    </xf>
    <xf numFmtId="173" fontId="6" fillId="0" borderId="48" xfId="0" applyNumberFormat="1" applyFont="1" applyFill="1" applyBorder="1" applyAlignment="1">
      <alignment horizontal="center" vertical="center"/>
    </xf>
    <xf numFmtId="173" fontId="6" fillId="0" borderId="47" xfId="0" applyNumberFormat="1" applyFont="1" applyFill="1" applyBorder="1" applyAlignment="1">
      <alignment horizontal="center" vertical="center"/>
    </xf>
    <xf numFmtId="173" fontId="6" fillId="0" borderId="49" xfId="0" applyNumberFormat="1" applyFont="1" applyFill="1" applyBorder="1" applyAlignment="1">
      <alignment horizontal="center" vertical="center"/>
    </xf>
    <xf numFmtId="171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center"/>
    </xf>
    <xf numFmtId="170" fontId="6" fillId="0" borderId="50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4" fontId="7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173" fontId="6" fillId="0" borderId="17" xfId="0" applyNumberFormat="1" applyFont="1" applyFill="1" applyBorder="1" applyAlignment="1">
      <alignment horizontal="center" vertical="center"/>
    </xf>
    <xf numFmtId="173" fontId="6" fillId="0" borderId="16" xfId="0" applyNumberFormat="1" applyFont="1" applyFill="1" applyBorder="1" applyAlignment="1">
      <alignment horizontal="center" vertical="center"/>
    </xf>
    <xf numFmtId="173" fontId="6" fillId="0" borderId="18" xfId="0" applyNumberFormat="1" applyFont="1" applyFill="1" applyBorder="1" applyAlignment="1">
      <alignment horizontal="center" vertical="center"/>
    </xf>
    <xf numFmtId="171" fontId="6" fillId="0" borderId="17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170" fontId="6" fillId="0" borderId="19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173" fontId="6" fillId="0" borderId="21" xfId="0" applyNumberFormat="1" applyFont="1" applyFill="1" applyBorder="1" applyAlignment="1">
      <alignment horizontal="center" vertical="center"/>
    </xf>
    <xf numFmtId="173" fontId="6" fillId="0" borderId="20" xfId="0" applyNumberFormat="1" applyFont="1" applyFill="1" applyBorder="1" applyAlignment="1">
      <alignment horizontal="center" vertical="center"/>
    </xf>
    <xf numFmtId="173" fontId="6" fillId="0" borderId="22" xfId="0" applyNumberFormat="1" applyFont="1" applyFill="1" applyBorder="1" applyAlignment="1">
      <alignment horizontal="center" vertical="center"/>
    </xf>
    <xf numFmtId="171" fontId="6" fillId="0" borderId="21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170" fontId="6" fillId="0" borderId="23" xfId="0" applyNumberFormat="1" applyFont="1" applyFill="1" applyBorder="1" applyAlignment="1">
      <alignment horizontal="center" vertical="center"/>
    </xf>
    <xf numFmtId="4" fontId="7" fillId="0" borderId="51" xfId="0" applyNumberFormat="1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center" vertical="center"/>
    </xf>
    <xf numFmtId="3" fontId="6" fillId="0" borderId="53" xfId="0" applyNumberFormat="1" applyFont="1" applyFill="1" applyBorder="1" applyAlignment="1">
      <alignment horizontal="center" vertical="center"/>
    </xf>
    <xf numFmtId="2" fontId="6" fillId="0" borderId="51" xfId="0" applyNumberFormat="1" applyFont="1" applyFill="1" applyBorder="1" applyAlignment="1">
      <alignment horizontal="center" vertical="center"/>
    </xf>
    <xf numFmtId="173" fontId="6" fillId="0" borderId="52" xfId="0" applyNumberFormat="1" applyFont="1" applyFill="1" applyBorder="1" applyAlignment="1">
      <alignment horizontal="center" vertical="center"/>
    </xf>
    <xf numFmtId="173" fontId="6" fillId="0" borderId="51" xfId="0" applyNumberFormat="1" applyFont="1" applyFill="1" applyBorder="1" applyAlignment="1">
      <alignment horizontal="center" vertical="center"/>
    </xf>
    <xf numFmtId="173" fontId="6" fillId="0" borderId="53" xfId="0" applyNumberFormat="1" applyFont="1" applyFill="1" applyBorder="1" applyAlignment="1">
      <alignment horizontal="center" vertical="center"/>
    </xf>
    <xf numFmtId="171" fontId="6" fillId="0" borderId="52" xfId="0" applyNumberFormat="1" applyFont="1" applyFill="1" applyBorder="1" applyAlignment="1">
      <alignment horizontal="center" vertical="center"/>
    </xf>
    <xf numFmtId="4" fontId="6" fillId="0" borderId="53" xfId="0" applyNumberFormat="1" applyFont="1" applyFill="1" applyBorder="1" applyAlignment="1">
      <alignment horizontal="center" vertical="center"/>
    </xf>
    <xf numFmtId="3" fontId="6" fillId="0" borderId="54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/>
    </xf>
    <xf numFmtId="170" fontId="6" fillId="0" borderId="54" xfId="0" applyNumberFormat="1" applyFont="1" applyFill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73" fontId="6" fillId="0" borderId="24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171" fontId="6" fillId="0" borderId="24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170" fontId="6" fillId="0" borderId="29" xfId="0" applyNumberFormat="1" applyFont="1" applyFill="1" applyBorder="1" applyAlignment="1">
      <alignment horizontal="center" vertical="center"/>
    </xf>
    <xf numFmtId="0" fontId="7" fillId="0" borderId="46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173" fontId="6" fillId="0" borderId="17" xfId="0" applyNumberFormat="1" applyFont="1" applyBorder="1" applyAlignment="1">
      <alignment horizontal="center" vertical="center"/>
    </xf>
    <xf numFmtId="173" fontId="6" fillId="0" borderId="16" xfId="0" applyNumberFormat="1" applyFont="1" applyBorder="1" applyAlignment="1">
      <alignment horizontal="center" vertical="center"/>
    </xf>
    <xf numFmtId="173" fontId="6" fillId="0" borderId="18" xfId="0" applyNumberFormat="1" applyFont="1" applyBorder="1" applyAlignment="1">
      <alignment horizontal="center" vertical="center"/>
    </xf>
    <xf numFmtId="171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171" fontId="6" fillId="0" borderId="16" xfId="0" applyNumberFormat="1" applyFont="1" applyBorder="1" applyAlignment="1">
      <alignment horizontal="center" vertical="center"/>
    </xf>
    <xf numFmtId="170" fontId="6" fillId="0" borderId="19" xfId="0" applyNumberFormat="1" applyFont="1" applyBorder="1" applyAlignment="1">
      <alignment horizontal="center" vertical="center"/>
    </xf>
    <xf numFmtId="173" fontId="6" fillId="0" borderId="22" xfId="0" applyNumberFormat="1" applyFont="1" applyBorder="1" applyAlignment="1">
      <alignment horizontal="center" vertical="center"/>
    </xf>
    <xf numFmtId="4" fontId="7" fillId="0" borderId="47" xfId="0" applyNumberFormat="1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/>
    </xf>
    <xf numFmtId="2" fontId="6" fillId="0" borderId="48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2" fontId="6" fillId="0" borderId="47" xfId="0" applyNumberFormat="1" applyFont="1" applyBorder="1" applyAlignment="1">
      <alignment horizontal="center" vertical="center"/>
    </xf>
    <xf numFmtId="173" fontId="6" fillId="0" borderId="48" xfId="0" applyNumberFormat="1" applyFont="1" applyBorder="1" applyAlignment="1">
      <alignment horizontal="center" vertical="center"/>
    </xf>
    <xf numFmtId="173" fontId="6" fillId="0" borderId="47" xfId="0" applyNumberFormat="1" applyFont="1" applyBorder="1" applyAlignment="1">
      <alignment horizontal="center" vertical="center"/>
    </xf>
    <xf numFmtId="173" fontId="6" fillId="0" borderId="49" xfId="0" applyNumberFormat="1" applyFont="1" applyBorder="1" applyAlignment="1">
      <alignment horizontal="center" vertical="center"/>
    </xf>
    <xf numFmtId="171" fontId="6" fillId="0" borderId="48" xfId="0" applyNumberFormat="1" applyFont="1" applyBorder="1" applyAlignment="1">
      <alignment horizontal="center" vertical="center"/>
    </xf>
    <xf numFmtId="4" fontId="6" fillId="0" borderId="49" xfId="0" applyNumberFormat="1" applyFont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170" fontId="6" fillId="0" borderId="50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73" fontId="6" fillId="0" borderId="24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11" xfId="0" applyNumberFormat="1" applyFont="1" applyBorder="1" applyAlignment="1">
      <alignment horizontal="center" vertical="center"/>
    </xf>
    <xf numFmtId="171" fontId="6" fillId="0" borderId="24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70" fontId="6" fillId="0" borderId="29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horizontal="left" vertical="center"/>
    </xf>
    <xf numFmtId="4" fontId="7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1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70" fontId="6" fillId="0" borderId="15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171" fontId="6" fillId="0" borderId="49" xfId="0" applyNumberFormat="1" applyFont="1" applyBorder="1" applyAlignment="1">
      <alignment horizontal="center" vertical="center"/>
    </xf>
    <xf numFmtId="4" fontId="7" fillId="0" borderId="58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2" fontId="6" fillId="0" borderId="59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/>
    </xf>
    <xf numFmtId="173" fontId="6" fillId="0" borderId="59" xfId="0" applyNumberFormat="1" applyFont="1" applyBorder="1" applyAlignment="1">
      <alignment horizontal="center" vertical="center"/>
    </xf>
    <xf numFmtId="173" fontId="6" fillId="0" borderId="58" xfId="0" applyNumberFormat="1" applyFont="1" applyBorder="1" applyAlignment="1">
      <alignment horizontal="center" vertical="center"/>
    </xf>
    <xf numFmtId="173" fontId="6" fillId="0" borderId="60" xfId="0" applyNumberFormat="1" applyFont="1" applyBorder="1" applyAlignment="1">
      <alignment horizontal="center" vertical="center"/>
    </xf>
    <xf numFmtId="171" fontId="6" fillId="0" borderId="59" xfId="0" applyNumberFormat="1" applyFont="1" applyBorder="1" applyAlignment="1">
      <alignment horizontal="center" vertical="center"/>
    </xf>
    <xf numFmtId="4" fontId="6" fillId="0" borderId="60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171" fontId="6" fillId="0" borderId="60" xfId="0" applyNumberFormat="1" applyFont="1" applyBorder="1" applyAlignment="1">
      <alignment horizontal="center" vertical="center"/>
    </xf>
    <xf numFmtId="170" fontId="6" fillId="0" borderId="45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left" vertical="center"/>
    </xf>
    <xf numFmtId="4" fontId="7" fillId="0" borderId="51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2" fontId="6" fillId="0" borderId="52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2" fontId="6" fillId="0" borderId="51" xfId="0" applyNumberFormat="1" applyFont="1" applyBorder="1" applyAlignment="1">
      <alignment horizontal="center" vertical="center"/>
    </xf>
    <xf numFmtId="173" fontId="6" fillId="0" borderId="52" xfId="0" applyNumberFormat="1" applyFont="1" applyBorder="1" applyAlignment="1">
      <alignment horizontal="center" vertical="center"/>
    </xf>
    <xf numFmtId="173" fontId="6" fillId="0" borderId="51" xfId="0" applyNumberFormat="1" applyFont="1" applyBorder="1" applyAlignment="1">
      <alignment horizontal="center" vertical="center"/>
    </xf>
    <xf numFmtId="173" fontId="6" fillId="0" borderId="53" xfId="0" applyNumberFormat="1" applyFont="1" applyBorder="1" applyAlignment="1">
      <alignment horizontal="center" vertical="center"/>
    </xf>
    <xf numFmtId="171" fontId="6" fillId="0" borderId="52" xfId="0" applyNumberFormat="1" applyFont="1" applyBorder="1" applyAlignment="1">
      <alignment horizontal="center" vertical="center"/>
    </xf>
    <xf numFmtId="4" fontId="6" fillId="0" borderId="53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170" fontId="6" fillId="0" borderId="54" xfId="0" applyNumberFormat="1" applyFont="1" applyBorder="1" applyAlignment="1">
      <alignment horizontal="center" vertical="center"/>
    </xf>
    <xf numFmtId="171" fontId="6" fillId="0" borderId="18" xfId="0" applyNumberFormat="1" applyFont="1" applyBorder="1" applyAlignment="1">
      <alignment horizontal="center" vertical="center"/>
    </xf>
    <xf numFmtId="170" fontId="6" fillId="0" borderId="30" xfId="0" applyNumberFormat="1" applyFont="1" applyBorder="1" applyAlignment="1">
      <alignment horizontal="center" vertical="center"/>
    </xf>
    <xf numFmtId="171" fontId="6" fillId="0" borderId="11" xfId="0" applyNumberFormat="1" applyFont="1" applyBorder="1" applyAlignment="1">
      <alignment horizontal="center" vertical="center"/>
    </xf>
    <xf numFmtId="170" fontId="6" fillId="0" borderId="2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0" fontId="6" fillId="0" borderId="31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0" fontId="6" fillId="0" borderId="3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0" fontId="6" fillId="0" borderId="27" xfId="0" applyNumberFormat="1" applyFont="1" applyFill="1" applyBorder="1" applyAlignment="1">
      <alignment horizontal="center" vertical="center"/>
    </xf>
    <xf numFmtId="173" fontId="6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4" fontId="7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73" fontId="6" fillId="0" borderId="13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0" fontId="6" fillId="0" borderId="3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0" fontId="6" fillId="0" borderId="28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0" fontId="6" fillId="0" borderId="15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4" fontId="7" fillId="0" borderId="36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73" fontId="6" fillId="0" borderId="25" xfId="0" applyNumberFormat="1" applyFont="1" applyFill="1" applyBorder="1" applyAlignment="1">
      <alignment horizontal="center" vertical="center"/>
    </xf>
    <xf numFmtId="173" fontId="6" fillId="0" borderId="36" xfId="0" applyNumberFormat="1" applyFont="1" applyFill="1" applyBorder="1" applyAlignment="1">
      <alignment horizontal="center" vertical="center"/>
    </xf>
    <xf numFmtId="173" fontId="6" fillId="0" borderId="26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70" fontId="6" fillId="0" borderId="37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170" fontId="6" fillId="0" borderId="18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170" fontId="6" fillId="0" borderId="11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170" fontId="6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62" xfId="0" applyFont="1" applyBorder="1" applyAlignment="1">
      <alignment horizontal="left" vertical="center"/>
    </xf>
    <xf numFmtId="171" fontId="6" fillId="0" borderId="16" xfId="0" applyNumberFormat="1" applyFont="1" applyFill="1" applyBorder="1" applyAlignment="1">
      <alignment horizontal="center" vertical="center"/>
    </xf>
    <xf numFmtId="171" fontId="6" fillId="0" borderId="18" xfId="0" applyNumberFormat="1" applyFont="1" applyFill="1" applyBorder="1" applyAlignment="1">
      <alignment horizontal="center" vertical="center"/>
    </xf>
    <xf numFmtId="171" fontId="6" fillId="0" borderId="10" xfId="0" applyNumberFormat="1" applyFont="1" applyFill="1" applyBorder="1" applyAlignment="1">
      <alignment horizontal="center" vertical="center"/>
    </xf>
    <xf numFmtId="171" fontId="6" fillId="0" borderId="11" xfId="0" applyNumberFormat="1" applyFont="1" applyFill="1" applyBorder="1" applyAlignment="1">
      <alignment horizontal="center" vertical="center"/>
    </xf>
    <xf numFmtId="171" fontId="6" fillId="0" borderId="20" xfId="0" applyNumberFormat="1" applyFont="1" applyFill="1" applyBorder="1" applyAlignment="1">
      <alignment horizontal="center" vertical="center"/>
    </xf>
    <xf numFmtId="171" fontId="6" fillId="0" borderId="22" xfId="0" applyNumberFormat="1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7" fillId="0" borderId="62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2" fontId="7" fillId="33" borderId="40" xfId="0" applyNumberFormat="1" applyFont="1" applyFill="1" applyBorder="1" applyAlignment="1">
      <alignment horizontal="center" vertical="center"/>
    </xf>
    <xf numFmtId="2" fontId="7" fillId="0" borderId="39" xfId="0" applyNumberFormat="1" applyFont="1" applyBorder="1" applyAlignment="1">
      <alignment horizontal="center" vertical="center"/>
    </xf>
    <xf numFmtId="2" fontId="7" fillId="33" borderId="41" xfId="0" applyNumberFormat="1" applyFont="1" applyFill="1" applyBorder="1" applyAlignment="1">
      <alignment horizontal="center" vertical="center"/>
    </xf>
    <xf numFmtId="4" fontId="7" fillId="33" borderId="41" xfId="0" applyNumberFormat="1" applyFont="1" applyFill="1" applyBorder="1" applyAlignment="1">
      <alignment horizontal="center" vertical="center"/>
    </xf>
    <xf numFmtId="4" fontId="7" fillId="0" borderId="39" xfId="0" applyNumberFormat="1" applyFont="1" applyBorder="1" applyAlignment="1">
      <alignment horizontal="center" vertical="center"/>
    </xf>
    <xf numFmtId="4" fontId="7" fillId="33" borderId="40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4" fontId="7" fillId="34" borderId="39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171" fontId="6" fillId="34" borderId="21" xfId="0" applyNumberFormat="1" applyFont="1" applyFill="1" applyBorder="1" applyAlignment="1">
      <alignment horizontal="center" vertical="center"/>
    </xf>
    <xf numFmtId="171" fontId="6" fillId="34" borderId="22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/>
    </xf>
    <xf numFmtId="172" fontId="6" fillId="33" borderId="19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172" fontId="6" fillId="0" borderId="23" xfId="0" applyNumberFormat="1" applyFont="1" applyBorder="1" applyAlignment="1">
      <alignment horizontal="center" vertical="center"/>
    </xf>
    <xf numFmtId="176" fontId="6" fillId="33" borderId="19" xfId="0" applyNumberFormat="1" applyFont="1" applyFill="1" applyBorder="1" applyAlignment="1">
      <alignment horizontal="center" vertical="center"/>
    </xf>
    <xf numFmtId="4" fontId="6" fillId="34" borderId="20" xfId="0" applyNumberFormat="1" applyFont="1" applyFill="1" applyBorder="1" applyAlignment="1">
      <alignment horizontal="center" vertical="center"/>
    </xf>
    <xf numFmtId="4" fontId="6" fillId="34" borderId="21" xfId="0" applyNumberFormat="1" applyFont="1" applyFill="1" applyBorder="1" applyAlignment="1">
      <alignment horizontal="center" vertical="center"/>
    </xf>
    <xf numFmtId="171" fontId="6" fillId="34" borderId="20" xfId="0" applyNumberFormat="1" applyFont="1" applyFill="1" applyBorder="1" applyAlignment="1">
      <alignment horizontal="center" vertical="center"/>
    </xf>
    <xf numFmtId="4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176" fontId="6" fillId="34" borderId="23" xfId="0" applyNumberFormat="1" applyFont="1" applyFill="1" applyBorder="1" applyAlignment="1">
      <alignment horizontal="center" vertical="center"/>
    </xf>
    <xf numFmtId="172" fontId="6" fillId="34" borderId="23" xfId="0" applyNumberFormat="1" applyFont="1" applyFill="1" applyBorder="1" applyAlignment="1">
      <alignment horizontal="center" vertical="center"/>
    </xf>
    <xf numFmtId="2" fontId="7" fillId="0" borderId="63" xfId="0" applyNumberFormat="1" applyFont="1" applyBorder="1" applyAlignment="1">
      <alignment horizontal="center" vertical="center"/>
    </xf>
    <xf numFmtId="2" fontId="7" fillId="33" borderId="63" xfId="0" applyNumberFormat="1" applyFont="1" applyFill="1" applyBorder="1" applyAlignment="1">
      <alignment horizontal="center" vertical="center"/>
    </xf>
    <xf numFmtId="2" fontId="7" fillId="0" borderId="64" xfId="0" applyNumberFormat="1" applyFont="1" applyBorder="1" applyAlignment="1">
      <alignment horizontal="center" vertical="center"/>
    </xf>
    <xf numFmtId="171" fontId="6" fillId="33" borderId="19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horizontal="left" vertical="center" wrapText="1"/>
    </xf>
    <xf numFmtId="4" fontId="6" fillId="0" borderId="4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71" fontId="6" fillId="0" borderId="23" xfId="0" applyNumberFormat="1" applyFont="1" applyBorder="1" applyAlignment="1">
      <alignment horizontal="center" vertical="center"/>
    </xf>
    <xf numFmtId="173" fontId="6" fillId="0" borderId="22" xfId="0" applyNumberFormat="1" applyFont="1" applyBorder="1" applyAlignment="1">
      <alignment horizontal="center" vertical="center"/>
    </xf>
    <xf numFmtId="0" fontId="4" fillId="0" borderId="0" xfId="36" applyAlignment="1" applyProtection="1" quotePrefix="1">
      <alignment horizontal="left" vertical="center"/>
      <protection/>
    </xf>
    <xf numFmtId="0" fontId="7" fillId="0" borderId="62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173" fontId="7" fillId="0" borderId="16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70" fontId="7" fillId="0" borderId="19" xfId="0" applyNumberFormat="1" applyFont="1" applyBorder="1" applyAlignment="1">
      <alignment horizontal="center" vertical="center" wrapText="1"/>
    </xf>
    <xf numFmtId="170" fontId="7" fillId="0" borderId="29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2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0" fontId="7" fillId="0" borderId="62" xfId="0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62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4" fillId="0" borderId="0" xfId="36" applyFill="1" applyAlignment="1" applyProtection="1">
      <alignment horizontal="center" vertical="center" wrapText="1"/>
      <protection/>
    </xf>
    <xf numFmtId="3" fontId="4" fillId="0" borderId="0" xfId="36" applyNumberFormat="1" applyFill="1" applyAlignment="1" applyProtection="1">
      <alignment horizontal="center" vertical="center"/>
      <protection/>
    </xf>
    <xf numFmtId="0" fontId="7" fillId="0" borderId="1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170" fontId="7" fillId="0" borderId="19" xfId="0" applyNumberFormat="1" applyFont="1" applyBorder="1" applyAlignment="1">
      <alignment horizontal="center" vertical="center" wrapText="1"/>
    </xf>
    <xf numFmtId="170" fontId="7" fillId="0" borderId="29" xfId="0" applyNumberFormat="1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3" fontId="7" fillId="0" borderId="16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62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34" borderId="57" xfId="0" applyFont="1" applyFill="1" applyBorder="1" applyAlignment="1">
      <alignment horizontal="left" vertical="center"/>
    </xf>
    <xf numFmtId="0" fontId="7" fillId="34" borderId="44" xfId="0" applyFont="1" applyFill="1" applyBorder="1" applyAlignment="1">
      <alignment horizontal="left" vertical="center"/>
    </xf>
    <xf numFmtId="173" fontId="7" fillId="0" borderId="24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0" fontId="7" fillId="0" borderId="69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34" borderId="69" xfId="0" applyFont="1" applyFill="1" applyBorder="1" applyAlignment="1">
      <alignment horizontal="left" vertical="center" wrapText="1"/>
    </xf>
    <xf numFmtId="0" fontId="7" fillId="34" borderId="55" xfId="0" applyFont="1" applyFill="1" applyBorder="1" applyAlignment="1">
      <alignment horizontal="left" vertical="center" wrapText="1"/>
    </xf>
    <xf numFmtId="0" fontId="7" fillId="34" borderId="44" xfId="0" applyFont="1" applyFill="1" applyBorder="1" applyAlignment="1">
      <alignment horizontal="left" vertical="center" wrapText="1"/>
    </xf>
    <xf numFmtId="0" fontId="7" fillId="34" borderId="70" xfId="0" applyFont="1" applyFill="1" applyBorder="1" applyAlignment="1">
      <alignment horizontal="left" vertical="center"/>
    </xf>
    <xf numFmtId="0" fontId="7" fillId="34" borderId="71" xfId="0" applyFont="1" applyFill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1971675</xdr:colOff>
      <xdr:row>1</xdr:row>
      <xdr:rowOff>180975</xdr:rowOff>
    </xdr:from>
    <xdr:to>
      <xdr:col>1</xdr:col>
      <xdr:colOff>1000125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409575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47625</xdr:rowOff>
    </xdr:from>
    <xdr:to>
      <xdr:col>0</xdr:col>
      <xdr:colOff>1847850</xdr:colOff>
      <xdr:row>3</xdr:row>
      <xdr:rowOff>104775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27622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0</xdr:row>
      <xdr:rowOff>266700</xdr:rowOff>
    </xdr:from>
    <xdr:to>
      <xdr:col>2</xdr:col>
      <xdr:colOff>571500</xdr:colOff>
      <xdr:row>0</xdr:row>
      <xdr:rowOff>542925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66700"/>
          <a:ext cx="1295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142875</xdr:rowOff>
    </xdr:from>
    <xdr:to>
      <xdr:col>1</xdr:col>
      <xdr:colOff>485775</xdr:colOff>
      <xdr:row>0</xdr:row>
      <xdr:rowOff>647700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42875"/>
          <a:ext cx="1590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x0000__x0000_&#48641;&#512;_x0000_&#18181;&#8245;&#17480;_x0000__x0000__x0000__x0000__x0000__x0000__x0000__x0000__x0000__x0000__x0000_&#27071;&#49757;&#11080;_x0000_&#65533;&#42563;&#22043;&#27745;&#29295;&#8297;&#12620;&#8240;&#27717;&#28515;&#17696;&#28515;&#27750;&#28001;&#30766;&#29548;_x0000__x0000__x0000__x0000__x0000__x0000__x0000__x0000__x0000__x0000__x0000__x0000__x0000__x0000__x0000__x0000__x0000__x0000_&#27905;&#51991;&#50125;&#65533;&#19544;&#14419;&#17240;&#19525;_xFFFF__xFFFF__x0000_&#8201;_x0000__x0000__x0000__x0000__x0000__x0000__x0000_&#3584;&#12620;&#8240;&#24935;&#28530;&#28518;&#26988;&#8302;&#4096;&#2048;_x0000_&#27071;&#41537;_x0000_&#4352;&#2048;_x0000_&#50125;&#48332;_x0000_&#256;&#4096;&#65533;&#42563;&#1280;&#47568;&#1280;&#44752;_x0000_&#45419;&#512;&#17664;&#13639;&#18464;&#14916;&#29525;&#29285;&#14963;&#31341;&#29295;&#27002;&#17466;&#29541;&#29803;&#28783;&#19514;&#12337;&#26400;&#29281;&#26223;&#27759;&#28265;&#14880;&#24918;&#28524;&#26994;&#19488;&#12337;&#17696;&#25452;&#8303;&#25413;&#26223;&#24940;&#11885;&#27768;s&#3584;&#14336;&#6912;&#22016;&#24832;&#27648;&#28416;&#29184;&#26880;&#8192;&#19456;&#12544;&#12288;&#8192;&#17664;&#27648;&#25344;&#28416;&#8192;&#17664;&#25344;&#28416;&#26112;&#27648;&#24832;&#27904;&#11776;&#30720;&#27648;&#29440;&#3840;&#3072;&#1280;&#18176;&#13568;&#8192;&#18432;&#17408;&#4608;&#16128;&#29525;&#29285;&#12147;&#31341;&#29295;&#27002;&#17455;&#29541;&#29803;&#28783;&#19503;&#12337;&#26400;&#29281;&#26223;&#27759;&#28265;&#12064;&#24918;&#28524;&#26994;&#19488;&#12337;&#17696;&#25452;&#8303;&#25413;&#26223;&#24940;&#11885;&#27768;s&#4864;&#256;/&#5376;&#512;&#3328;_xFFFF__x0000_#CONDENSAZIONE!A1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V320"/>
  <sheetViews>
    <sheetView showGridLines="0" tabSelected="1" zoomScalePageLayoutView="0" workbookViewId="0" topLeftCell="A1">
      <selection activeCell="F2" sqref="F2:H3"/>
    </sheetView>
  </sheetViews>
  <sheetFormatPr defaultColWidth="10.8515625" defaultRowHeight="12.75"/>
  <cols>
    <col min="1" max="1" width="33.8515625" style="454" customWidth="1"/>
    <col min="2" max="2" width="20.28125" style="185" customWidth="1"/>
    <col min="3" max="3" width="7.8515625" style="149" bestFit="1" customWidth="1"/>
    <col min="4" max="4" width="8.8515625" style="186" bestFit="1" customWidth="1"/>
    <col min="5" max="5" width="7.140625" style="187" bestFit="1" customWidth="1"/>
    <col min="6" max="6" width="8.8515625" style="186" bestFit="1" customWidth="1"/>
    <col min="7" max="7" width="7.421875" style="187" bestFit="1" customWidth="1"/>
    <col min="8" max="8" width="8.8515625" style="186" bestFit="1" customWidth="1"/>
    <col min="9" max="9" width="8.140625" style="188" bestFit="1" customWidth="1"/>
    <col min="10" max="10" width="8.8515625" style="186" bestFit="1" customWidth="1"/>
    <col min="11" max="12" width="8.140625" style="188" bestFit="1" customWidth="1"/>
    <col min="13" max="13" width="11.7109375" style="188" bestFit="1" customWidth="1"/>
    <col min="14" max="14" width="11.00390625" style="188" bestFit="1" customWidth="1"/>
    <col min="15" max="15" width="10.8515625" style="149" customWidth="1"/>
    <col min="16" max="16" width="11.00390625" style="149" bestFit="1" customWidth="1"/>
    <col min="17" max="17" width="14.28125" style="149" bestFit="1" customWidth="1"/>
    <col min="18" max="18" width="7.00390625" style="149" bestFit="1" customWidth="1"/>
    <col min="19" max="19" width="8.421875" style="149" bestFit="1" customWidth="1"/>
    <col min="20" max="20" width="8.140625" style="149" customWidth="1"/>
    <col min="21" max="21" width="10.421875" style="189" bestFit="1" customWidth="1"/>
    <col min="22" max="16384" width="10.8515625" style="149" customWidth="1"/>
  </cols>
  <sheetData>
    <row r="1" spans="1:5" ht="18" customHeight="1">
      <c r="A1" s="454" t="s">
        <v>111</v>
      </c>
      <c r="C1" s="401"/>
      <c r="D1" s="497"/>
      <c r="E1" s="498"/>
    </row>
    <row r="2" spans="3:6" ht="18" customHeight="1">
      <c r="C2" s="548"/>
      <c r="D2" s="548"/>
      <c r="E2" s="548"/>
      <c r="F2" s="549"/>
    </row>
    <row r="3" spans="3:6" ht="18" customHeight="1">
      <c r="C3" s="548"/>
      <c r="D3" s="548"/>
      <c r="E3" s="548"/>
      <c r="F3" s="549"/>
    </row>
    <row r="4" ht="31.5" customHeight="1" thickBot="1">
      <c r="A4" s="184"/>
    </row>
    <row r="5" spans="1:21" ht="36.75" customHeight="1">
      <c r="A5" s="508" t="s">
        <v>17</v>
      </c>
      <c r="B5" s="509"/>
      <c r="C5" s="511" t="s">
        <v>85</v>
      </c>
      <c r="D5" s="512"/>
      <c r="E5" s="512"/>
      <c r="F5" s="513"/>
      <c r="G5" s="514" t="s">
        <v>86</v>
      </c>
      <c r="H5" s="515"/>
      <c r="I5" s="515"/>
      <c r="J5" s="516"/>
      <c r="K5" s="514" t="s">
        <v>87</v>
      </c>
      <c r="L5" s="515"/>
      <c r="M5" s="516"/>
      <c r="N5" s="514" t="s">
        <v>88</v>
      </c>
      <c r="O5" s="515"/>
      <c r="P5" s="516"/>
      <c r="Q5" s="505" t="s">
        <v>103</v>
      </c>
      <c r="R5" s="519" t="s">
        <v>89</v>
      </c>
      <c r="S5" s="520"/>
      <c r="T5" s="521"/>
      <c r="U5" s="525" t="s">
        <v>108</v>
      </c>
    </row>
    <row r="6" spans="1:21" ht="16.5" customHeight="1">
      <c r="A6" s="510"/>
      <c r="B6" s="509"/>
      <c r="C6" s="517" t="s">
        <v>90</v>
      </c>
      <c r="D6" s="518"/>
      <c r="E6" s="531" t="s">
        <v>91</v>
      </c>
      <c r="F6" s="532"/>
      <c r="G6" s="533" t="s">
        <v>90</v>
      </c>
      <c r="H6" s="531"/>
      <c r="I6" s="528" t="s">
        <v>91</v>
      </c>
      <c r="J6" s="534"/>
      <c r="K6" s="194" t="s">
        <v>92</v>
      </c>
      <c r="L6" s="192" t="s">
        <v>93</v>
      </c>
      <c r="M6" s="193" t="s">
        <v>94</v>
      </c>
      <c r="N6" s="527" t="s">
        <v>102</v>
      </c>
      <c r="O6" s="528"/>
      <c r="P6" s="529" t="s">
        <v>101</v>
      </c>
      <c r="Q6" s="506"/>
      <c r="R6" s="522"/>
      <c r="S6" s="523"/>
      <c r="T6" s="524"/>
      <c r="U6" s="526"/>
    </row>
    <row r="7" spans="1:21" ht="15.75" thickBot="1">
      <c r="A7" s="195" t="s">
        <v>113</v>
      </c>
      <c r="C7" s="196" t="s">
        <v>95</v>
      </c>
      <c r="D7" s="197" t="s">
        <v>96</v>
      </c>
      <c r="E7" s="198" t="s">
        <v>95</v>
      </c>
      <c r="F7" s="199" t="s">
        <v>96</v>
      </c>
      <c r="G7" s="200" t="s">
        <v>95</v>
      </c>
      <c r="H7" s="197" t="s">
        <v>96</v>
      </c>
      <c r="I7" s="201" t="s">
        <v>95</v>
      </c>
      <c r="J7" s="199" t="s">
        <v>96</v>
      </c>
      <c r="K7" s="202" t="s">
        <v>97</v>
      </c>
      <c r="L7" s="201" t="s">
        <v>97</v>
      </c>
      <c r="M7" s="203" t="s">
        <v>98</v>
      </c>
      <c r="N7" s="202" t="s">
        <v>99</v>
      </c>
      <c r="O7" s="204" t="s">
        <v>100</v>
      </c>
      <c r="P7" s="530"/>
      <c r="Q7" s="206" t="s">
        <v>104</v>
      </c>
      <c r="R7" s="196" t="s">
        <v>105</v>
      </c>
      <c r="S7" s="204" t="s">
        <v>106</v>
      </c>
      <c r="T7" s="205" t="s">
        <v>170</v>
      </c>
      <c r="U7" s="207" t="s">
        <v>107</v>
      </c>
    </row>
    <row r="8" spans="1:21" ht="12.75" customHeight="1" thickBot="1">
      <c r="A8" s="208" t="s">
        <v>127</v>
      </c>
      <c r="B8" s="495" t="s">
        <v>128</v>
      </c>
      <c r="C8" s="209">
        <v>23.6</v>
      </c>
      <c r="D8" s="210">
        <f aca="true" t="shared" si="0" ref="D8:D14">C8*860</f>
        <v>20296</v>
      </c>
      <c r="E8" s="211">
        <v>12.3</v>
      </c>
      <c r="F8" s="212">
        <f>E8*860</f>
        <v>10578</v>
      </c>
      <c r="G8" s="213">
        <v>26.6</v>
      </c>
      <c r="H8" s="210">
        <f>G8*860</f>
        <v>22876</v>
      </c>
      <c r="I8" s="214">
        <v>13.6</v>
      </c>
      <c r="J8" s="212">
        <f>I8*860</f>
        <v>11696</v>
      </c>
      <c r="K8" s="215">
        <v>90.6</v>
      </c>
      <c r="L8" s="214">
        <v>88.7</v>
      </c>
      <c r="M8" s="216">
        <v>88.9</v>
      </c>
      <c r="N8" s="215">
        <v>9.4</v>
      </c>
      <c r="O8" s="217" t="s">
        <v>0</v>
      </c>
      <c r="P8" s="218">
        <v>1.9</v>
      </c>
      <c r="Q8" s="219">
        <v>170</v>
      </c>
      <c r="R8" s="220" t="s">
        <v>177</v>
      </c>
      <c r="S8" s="221" t="s">
        <v>176</v>
      </c>
      <c r="T8" s="212" t="s">
        <v>167</v>
      </c>
      <c r="U8" s="222">
        <v>0.011</v>
      </c>
    </row>
    <row r="9" spans="1:21" ht="12.75" customHeight="1" thickBot="1">
      <c r="A9" s="208" t="s">
        <v>202</v>
      </c>
      <c r="B9" s="495" t="s">
        <v>170</v>
      </c>
      <c r="C9" s="349">
        <v>28</v>
      </c>
      <c r="D9" s="350">
        <f t="shared" si="0"/>
        <v>24080</v>
      </c>
      <c r="E9" s="351">
        <v>19.5</v>
      </c>
      <c r="F9" s="352">
        <f>E9*860</f>
        <v>16770</v>
      </c>
      <c r="G9" s="353">
        <v>31.5</v>
      </c>
      <c r="H9" s="350">
        <f>G9*860</f>
        <v>27090</v>
      </c>
      <c r="I9" s="354">
        <v>21.8</v>
      </c>
      <c r="J9" s="352">
        <f>I9*860</f>
        <v>18748</v>
      </c>
      <c r="K9" s="355">
        <v>91</v>
      </c>
      <c r="L9" s="354">
        <v>88.9</v>
      </c>
      <c r="M9" s="356">
        <v>85</v>
      </c>
      <c r="N9" s="355">
        <v>9</v>
      </c>
      <c r="O9" s="357" t="s">
        <v>0</v>
      </c>
      <c r="P9" s="358">
        <v>2.1</v>
      </c>
      <c r="Q9" s="359">
        <v>180</v>
      </c>
      <c r="R9" s="360" t="s">
        <v>167</v>
      </c>
      <c r="S9" s="350" t="s">
        <v>167</v>
      </c>
      <c r="T9" s="306" t="s">
        <v>59</v>
      </c>
      <c r="U9" s="362">
        <v>0.013</v>
      </c>
    </row>
    <row r="10" spans="1:21" ht="12.75" customHeight="1" thickBot="1">
      <c r="A10" s="208" t="s">
        <v>129</v>
      </c>
      <c r="B10" s="495" t="s">
        <v>170</v>
      </c>
      <c r="C10" s="209">
        <v>25</v>
      </c>
      <c r="D10" s="210">
        <f t="shared" si="0"/>
        <v>21500</v>
      </c>
      <c r="E10" s="211">
        <v>17.4</v>
      </c>
      <c r="F10" s="212">
        <f>E10*860</f>
        <v>14963.999999999998</v>
      </c>
      <c r="G10" s="213">
        <v>27.6</v>
      </c>
      <c r="H10" s="210">
        <f>G10*860</f>
        <v>23736</v>
      </c>
      <c r="I10" s="214">
        <v>20</v>
      </c>
      <c r="J10" s="212">
        <f>I10*860</f>
        <v>17200</v>
      </c>
      <c r="K10" s="215">
        <v>92</v>
      </c>
      <c r="L10" s="214">
        <v>90.6</v>
      </c>
      <c r="M10" s="216">
        <v>88.6</v>
      </c>
      <c r="N10" s="215">
        <v>8</v>
      </c>
      <c r="O10" s="217" t="s">
        <v>0</v>
      </c>
      <c r="P10" s="218">
        <v>1.4</v>
      </c>
      <c r="Q10" s="219">
        <v>170</v>
      </c>
      <c r="R10" s="220" t="s">
        <v>167</v>
      </c>
      <c r="S10" s="221" t="s">
        <v>167</v>
      </c>
      <c r="T10" s="212" t="s">
        <v>178</v>
      </c>
      <c r="U10" s="222">
        <v>0.011</v>
      </c>
    </row>
    <row r="11" spans="1:21" ht="12.75" customHeight="1" thickBot="1">
      <c r="A11" s="208" t="s">
        <v>166</v>
      </c>
      <c r="B11" s="495" t="s">
        <v>170</v>
      </c>
      <c r="C11" s="349">
        <v>26</v>
      </c>
      <c r="D11" s="350">
        <f t="shared" si="0"/>
        <v>22360</v>
      </c>
      <c r="E11" s="351">
        <v>18</v>
      </c>
      <c r="F11" s="352">
        <f>E11*860</f>
        <v>15480</v>
      </c>
      <c r="G11" s="353">
        <v>28.3</v>
      </c>
      <c r="H11" s="350">
        <f>G11*860</f>
        <v>24338</v>
      </c>
      <c r="I11" s="354">
        <v>19.4</v>
      </c>
      <c r="J11" s="352">
        <f>I11*860</f>
        <v>16684</v>
      </c>
      <c r="K11" s="355">
        <v>93.7</v>
      </c>
      <c r="L11" s="354">
        <v>91.9</v>
      </c>
      <c r="M11" s="356">
        <v>93.3</v>
      </c>
      <c r="N11" s="355">
        <v>6.6</v>
      </c>
      <c r="O11" s="357" t="s">
        <v>171</v>
      </c>
      <c r="P11" s="358">
        <v>1.5</v>
      </c>
      <c r="Q11" s="359">
        <v>161</v>
      </c>
      <c r="R11" s="360" t="s">
        <v>167</v>
      </c>
      <c r="S11" s="350" t="s">
        <v>167</v>
      </c>
      <c r="T11" s="361">
        <v>13.2</v>
      </c>
      <c r="U11" s="362">
        <v>0.024</v>
      </c>
    </row>
    <row r="12" spans="1:21" ht="12.75" customHeight="1">
      <c r="A12" s="502" t="s">
        <v>48</v>
      </c>
      <c r="B12" s="223" t="s">
        <v>47</v>
      </c>
      <c r="C12" s="224">
        <v>28.7</v>
      </c>
      <c r="D12" s="225">
        <f t="shared" si="0"/>
        <v>24682</v>
      </c>
      <c r="E12" s="226">
        <v>11.7</v>
      </c>
      <c r="F12" s="227">
        <f aca="true" t="shared" si="1" ref="F12:F58">E12*860</f>
        <v>10062</v>
      </c>
      <c r="G12" s="228">
        <v>31.5</v>
      </c>
      <c r="H12" s="225">
        <f aca="true" t="shared" si="2" ref="H12:H25">G12*860</f>
        <v>27090</v>
      </c>
      <c r="I12" s="229">
        <v>12.6</v>
      </c>
      <c r="J12" s="227">
        <f aca="true" t="shared" si="3" ref="J12:J25">I12*860</f>
        <v>10836</v>
      </c>
      <c r="K12" s="230">
        <v>91.5</v>
      </c>
      <c r="L12" s="229">
        <v>91.1</v>
      </c>
      <c r="M12" s="231">
        <v>92.4</v>
      </c>
      <c r="N12" s="230">
        <v>8.5</v>
      </c>
      <c r="O12" s="232" t="s">
        <v>0</v>
      </c>
      <c r="P12" s="233">
        <v>0.4</v>
      </c>
      <c r="Q12" s="234">
        <v>165</v>
      </c>
      <c r="R12" s="235" t="s">
        <v>179</v>
      </c>
      <c r="S12" s="236" t="s">
        <v>167</v>
      </c>
      <c r="T12" s="227" t="s">
        <v>167</v>
      </c>
      <c r="U12" s="237">
        <v>0.013</v>
      </c>
    </row>
    <row r="13" spans="1:21" ht="12.75" customHeight="1" thickBot="1">
      <c r="A13" s="507"/>
      <c r="B13" s="238" t="s">
        <v>106</v>
      </c>
      <c r="C13" s="239">
        <v>28.7</v>
      </c>
      <c r="D13" s="240">
        <f t="shared" si="0"/>
        <v>24682</v>
      </c>
      <c r="E13" s="241">
        <v>13</v>
      </c>
      <c r="F13" s="242">
        <f t="shared" si="1"/>
        <v>11180</v>
      </c>
      <c r="G13" s="243">
        <v>31.5</v>
      </c>
      <c r="H13" s="240">
        <f t="shared" si="2"/>
        <v>27090</v>
      </c>
      <c r="I13" s="244">
        <v>14</v>
      </c>
      <c r="J13" s="242">
        <f t="shared" si="3"/>
        <v>12040</v>
      </c>
      <c r="K13" s="245">
        <v>91.5</v>
      </c>
      <c r="L13" s="244">
        <v>91.1</v>
      </c>
      <c r="M13" s="246">
        <v>92.4</v>
      </c>
      <c r="N13" s="245">
        <v>8.5</v>
      </c>
      <c r="O13" s="247" t="s">
        <v>0</v>
      </c>
      <c r="P13" s="248">
        <v>0.4</v>
      </c>
      <c r="Q13" s="249">
        <v>165</v>
      </c>
      <c r="R13" s="250" t="s">
        <v>167</v>
      </c>
      <c r="S13" s="251" t="s">
        <v>180</v>
      </c>
      <c r="T13" s="242" t="s">
        <v>167</v>
      </c>
      <c r="U13" s="252">
        <v>0.013</v>
      </c>
    </row>
    <row r="14" spans="1:21" ht="12.75" customHeight="1" thickBot="1">
      <c r="A14" s="208" t="s">
        <v>119</v>
      </c>
      <c r="B14" s="495" t="s">
        <v>128</v>
      </c>
      <c r="C14" s="253">
        <v>28</v>
      </c>
      <c r="D14" s="254">
        <f t="shared" si="0"/>
        <v>24080</v>
      </c>
      <c r="E14" s="255">
        <v>12</v>
      </c>
      <c r="F14" s="256">
        <f t="shared" si="1"/>
        <v>10320</v>
      </c>
      <c r="G14" s="257">
        <v>30.6</v>
      </c>
      <c r="H14" s="254">
        <f t="shared" si="2"/>
        <v>26316</v>
      </c>
      <c r="I14" s="258">
        <v>12.6</v>
      </c>
      <c r="J14" s="256">
        <f t="shared" si="3"/>
        <v>10836</v>
      </c>
      <c r="K14" s="259">
        <v>92</v>
      </c>
      <c r="L14" s="258">
        <v>90.6</v>
      </c>
      <c r="M14" s="260">
        <v>88.6</v>
      </c>
      <c r="N14" s="259">
        <v>8</v>
      </c>
      <c r="O14" s="261" t="s">
        <v>0</v>
      </c>
      <c r="P14" s="262">
        <v>1.1</v>
      </c>
      <c r="Q14" s="263">
        <v>155</v>
      </c>
      <c r="R14" s="264" t="s">
        <v>168</v>
      </c>
      <c r="S14" s="265" t="s">
        <v>169</v>
      </c>
      <c r="T14" s="256" t="s">
        <v>167</v>
      </c>
      <c r="U14" s="266">
        <v>0.0129</v>
      </c>
    </row>
    <row r="15" spans="1:21" ht="12.75" customHeight="1" thickBot="1">
      <c r="A15" s="208" t="s">
        <v>134</v>
      </c>
      <c r="B15" s="495" t="s">
        <v>128</v>
      </c>
      <c r="C15" s="209">
        <v>27</v>
      </c>
      <c r="D15" s="210">
        <v>23220</v>
      </c>
      <c r="E15" s="211">
        <v>12</v>
      </c>
      <c r="F15" s="212">
        <v>10320</v>
      </c>
      <c r="G15" s="213">
        <v>29</v>
      </c>
      <c r="H15" s="210">
        <v>24940</v>
      </c>
      <c r="I15" s="214">
        <v>12.6</v>
      </c>
      <c r="J15" s="212">
        <v>10840</v>
      </c>
      <c r="K15" s="215">
        <v>93.6</v>
      </c>
      <c r="L15" s="214">
        <v>93.1</v>
      </c>
      <c r="M15" s="216">
        <v>94.3</v>
      </c>
      <c r="N15" s="215">
        <v>6.4</v>
      </c>
      <c r="O15" s="217" t="s">
        <v>0</v>
      </c>
      <c r="P15" s="218">
        <v>0.6</v>
      </c>
      <c r="Q15" s="219">
        <v>137</v>
      </c>
      <c r="R15" s="267" t="s">
        <v>168</v>
      </c>
      <c r="S15" s="210" t="s">
        <v>169</v>
      </c>
      <c r="T15" s="212" t="s">
        <v>167</v>
      </c>
      <c r="U15" s="222">
        <v>0.0122</v>
      </c>
    </row>
    <row r="16" spans="1:21" ht="12.75" customHeight="1">
      <c r="A16" s="502" t="s">
        <v>46</v>
      </c>
      <c r="B16" s="223">
        <v>50</v>
      </c>
      <c r="C16" s="224">
        <v>53</v>
      </c>
      <c r="D16" s="225">
        <f aca="true" t="shared" si="4" ref="D16:D47">C16*860</f>
        <v>45580</v>
      </c>
      <c r="E16" s="226">
        <v>12</v>
      </c>
      <c r="F16" s="227">
        <f t="shared" si="1"/>
        <v>10320</v>
      </c>
      <c r="G16" s="228">
        <v>58</v>
      </c>
      <c r="H16" s="225">
        <f t="shared" si="2"/>
        <v>49880</v>
      </c>
      <c r="I16" s="229">
        <v>13</v>
      </c>
      <c r="J16" s="227">
        <f t="shared" si="3"/>
        <v>11180</v>
      </c>
      <c r="K16" s="230">
        <v>91.8</v>
      </c>
      <c r="L16" s="229">
        <v>91.4</v>
      </c>
      <c r="M16" s="231">
        <v>92.7</v>
      </c>
      <c r="N16" s="230">
        <v>8.2</v>
      </c>
      <c r="O16" s="232" t="s">
        <v>0</v>
      </c>
      <c r="P16" s="233">
        <v>0.4</v>
      </c>
      <c r="Q16" s="234">
        <v>150</v>
      </c>
      <c r="R16" s="235" t="s">
        <v>179</v>
      </c>
      <c r="S16" s="236" t="s">
        <v>180</v>
      </c>
      <c r="T16" s="227" t="s">
        <v>167</v>
      </c>
      <c r="U16" s="237">
        <v>0.024</v>
      </c>
    </row>
    <row r="17" spans="1:21" ht="12.75" customHeight="1">
      <c r="A17" s="503"/>
      <c r="B17" s="268">
        <v>75</v>
      </c>
      <c r="C17" s="269">
        <v>79.5</v>
      </c>
      <c r="D17" s="270">
        <f t="shared" si="4"/>
        <v>68370</v>
      </c>
      <c r="E17" s="271">
        <v>12</v>
      </c>
      <c r="F17" s="272">
        <f t="shared" si="1"/>
        <v>10320</v>
      </c>
      <c r="G17" s="273">
        <v>87</v>
      </c>
      <c r="H17" s="270">
        <f t="shared" si="2"/>
        <v>74820</v>
      </c>
      <c r="I17" s="274">
        <v>13</v>
      </c>
      <c r="J17" s="272">
        <f t="shared" si="3"/>
        <v>11180</v>
      </c>
      <c r="K17" s="275">
        <v>91.8</v>
      </c>
      <c r="L17" s="274">
        <v>91.4</v>
      </c>
      <c r="M17" s="276">
        <v>92.7</v>
      </c>
      <c r="N17" s="275">
        <v>8.2</v>
      </c>
      <c r="O17" s="277" t="s">
        <v>0</v>
      </c>
      <c r="P17" s="278">
        <v>0.4</v>
      </c>
      <c r="Q17" s="279">
        <v>150</v>
      </c>
      <c r="R17" s="280" t="s">
        <v>179</v>
      </c>
      <c r="S17" s="281" t="s">
        <v>180</v>
      </c>
      <c r="T17" s="272" t="s">
        <v>167</v>
      </c>
      <c r="U17" s="282">
        <v>0.037</v>
      </c>
    </row>
    <row r="18" spans="1:21" ht="12.75" customHeight="1" thickBot="1">
      <c r="A18" s="504"/>
      <c r="B18" s="238">
        <v>100</v>
      </c>
      <c r="C18" s="239">
        <v>105.8</v>
      </c>
      <c r="D18" s="240">
        <f t="shared" si="4"/>
        <v>90988</v>
      </c>
      <c r="E18" s="241">
        <v>12</v>
      </c>
      <c r="F18" s="242">
        <f t="shared" si="1"/>
        <v>10320</v>
      </c>
      <c r="G18" s="243">
        <v>115.7</v>
      </c>
      <c r="H18" s="240">
        <f t="shared" si="2"/>
        <v>99502</v>
      </c>
      <c r="I18" s="244">
        <v>13</v>
      </c>
      <c r="J18" s="242">
        <f t="shared" si="3"/>
        <v>11180</v>
      </c>
      <c r="K18" s="245">
        <v>91.8</v>
      </c>
      <c r="L18" s="244">
        <v>91.4</v>
      </c>
      <c r="M18" s="246">
        <v>92.7</v>
      </c>
      <c r="N18" s="245">
        <v>8.2</v>
      </c>
      <c r="O18" s="247" t="s">
        <v>0</v>
      </c>
      <c r="P18" s="248">
        <v>0.4</v>
      </c>
      <c r="Q18" s="249">
        <v>150</v>
      </c>
      <c r="R18" s="250" t="s">
        <v>179</v>
      </c>
      <c r="S18" s="251" t="s">
        <v>180</v>
      </c>
      <c r="T18" s="242" t="s">
        <v>167</v>
      </c>
      <c r="U18" s="252">
        <v>0.049</v>
      </c>
    </row>
    <row r="19" spans="1:21" ht="12.75" customHeight="1">
      <c r="A19" s="502" t="s">
        <v>41</v>
      </c>
      <c r="B19" s="223" t="s">
        <v>42</v>
      </c>
      <c r="C19" s="224">
        <v>23.3</v>
      </c>
      <c r="D19" s="225">
        <f t="shared" si="4"/>
        <v>20038</v>
      </c>
      <c r="E19" s="226">
        <v>9.3</v>
      </c>
      <c r="F19" s="227">
        <f t="shared" si="1"/>
        <v>7998.000000000001</v>
      </c>
      <c r="G19" s="228">
        <v>25.6</v>
      </c>
      <c r="H19" s="225">
        <f t="shared" si="2"/>
        <v>22016</v>
      </c>
      <c r="I19" s="229">
        <v>10.9</v>
      </c>
      <c r="J19" s="227">
        <f t="shared" si="3"/>
        <v>9374</v>
      </c>
      <c r="K19" s="230">
        <v>91.8</v>
      </c>
      <c r="L19" s="229">
        <v>90.1</v>
      </c>
      <c r="M19" s="231">
        <v>89</v>
      </c>
      <c r="N19" s="230">
        <v>8.2</v>
      </c>
      <c r="O19" s="232">
        <v>0.7</v>
      </c>
      <c r="P19" s="233">
        <v>1.7</v>
      </c>
      <c r="Q19" s="234">
        <v>103</v>
      </c>
      <c r="R19" s="235" t="s">
        <v>181</v>
      </c>
      <c r="S19" s="236" t="s">
        <v>186</v>
      </c>
      <c r="T19" s="227" t="s">
        <v>167</v>
      </c>
      <c r="U19" s="237">
        <v>0.021</v>
      </c>
    </row>
    <row r="20" spans="1:21" ht="12.75" customHeight="1">
      <c r="A20" s="503"/>
      <c r="B20" s="268" t="s">
        <v>43</v>
      </c>
      <c r="C20" s="269">
        <v>23.3</v>
      </c>
      <c r="D20" s="270">
        <f t="shared" si="4"/>
        <v>20038</v>
      </c>
      <c r="E20" s="271">
        <v>9.3</v>
      </c>
      <c r="F20" s="272">
        <f t="shared" si="1"/>
        <v>7998.000000000001</v>
      </c>
      <c r="G20" s="273">
        <v>25.6</v>
      </c>
      <c r="H20" s="270">
        <f t="shared" si="2"/>
        <v>22016</v>
      </c>
      <c r="I20" s="274">
        <v>10.9</v>
      </c>
      <c r="J20" s="272">
        <f t="shared" si="3"/>
        <v>9374</v>
      </c>
      <c r="K20" s="275">
        <v>92.5</v>
      </c>
      <c r="L20" s="274">
        <v>91</v>
      </c>
      <c r="M20" s="276">
        <v>88.5</v>
      </c>
      <c r="N20" s="275">
        <v>7.5</v>
      </c>
      <c r="O20" s="277">
        <v>0.1</v>
      </c>
      <c r="P20" s="278">
        <v>1.5</v>
      </c>
      <c r="Q20" s="279">
        <v>108</v>
      </c>
      <c r="R20" s="280" t="s">
        <v>182</v>
      </c>
      <c r="S20" s="281" t="s">
        <v>187</v>
      </c>
      <c r="T20" s="272" t="s">
        <v>167</v>
      </c>
      <c r="U20" s="282">
        <v>0.018</v>
      </c>
    </row>
    <row r="21" spans="1:21" ht="12.75" customHeight="1">
      <c r="A21" s="503"/>
      <c r="B21" s="268" t="s">
        <v>44</v>
      </c>
      <c r="C21" s="269">
        <v>24.4</v>
      </c>
      <c r="D21" s="270">
        <f t="shared" si="4"/>
        <v>20984</v>
      </c>
      <c r="E21" s="271">
        <v>9.3</v>
      </c>
      <c r="F21" s="272">
        <f t="shared" si="1"/>
        <v>7998.000000000001</v>
      </c>
      <c r="G21" s="273">
        <v>26.3</v>
      </c>
      <c r="H21" s="270">
        <f t="shared" si="2"/>
        <v>22618</v>
      </c>
      <c r="I21" s="274">
        <v>10.9</v>
      </c>
      <c r="J21" s="272">
        <f t="shared" si="3"/>
        <v>9374</v>
      </c>
      <c r="K21" s="275">
        <v>93.3</v>
      </c>
      <c r="L21" s="274">
        <v>92.2</v>
      </c>
      <c r="M21" s="276">
        <v>89.8</v>
      </c>
      <c r="N21" s="275">
        <v>6.7</v>
      </c>
      <c r="O21" s="277">
        <v>0.8</v>
      </c>
      <c r="P21" s="278">
        <v>1.1</v>
      </c>
      <c r="Q21" s="279">
        <v>125</v>
      </c>
      <c r="R21" s="280" t="s">
        <v>183</v>
      </c>
      <c r="S21" s="281" t="s">
        <v>188</v>
      </c>
      <c r="T21" s="272" t="s">
        <v>167</v>
      </c>
      <c r="U21" s="282">
        <v>0.018</v>
      </c>
    </row>
    <row r="22" spans="1:21" ht="12.75" customHeight="1">
      <c r="A22" s="503"/>
      <c r="B22" s="268" t="s">
        <v>69</v>
      </c>
      <c r="C22" s="269">
        <v>27.9</v>
      </c>
      <c r="D22" s="270">
        <f t="shared" si="4"/>
        <v>23994</v>
      </c>
      <c r="E22" s="271">
        <v>10.5</v>
      </c>
      <c r="F22" s="272">
        <f t="shared" si="1"/>
        <v>9030</v>
      </c>
      <c r="G22" s="273">
        <v>30.3</v>
      </c>
      <c r="H22" s="270">
        <f t="shared" si="2"/>
        <v>26058</v>
      </c>
      <c r="I22" s="274">
        <v>12.2</v>
      </c>
      <c r="J22" s="272">
        <f t="shared" si="3"/>
        <v>10492</v>
      </c>
      <c r="K22" s="275">
        <v>92.4</v>
      </c>
      <c r="L22" s="274">
        <v>90.7</v>
      </c>
      <c r="M22" s="276">
        <v>88.4</v>
      </c>
      <c r="N22" s="275">
        <v>7.6</v>
      </c>
      <c r="O22" s="277">
        <v>0.7</v>
      </c>
      <c r="P22" s="278">
        <v>1.7</v>
      </c>
      <c r="Q22" s="279">
        <v>127</v>
      </c>
      <c r="R22" s="280" t="s">
        <v>184</v>
      </c>
      <c r="S22" s="281" t="s">
        <v>186</v>
      </c>
      <c r="T22" s="272" t="s">
        <v>167</v>
      </c>
      <c r="U22" s="282">
        <v>0.022</v>
      </c>
    </row>
    <row r="23" spans="1:21" ht="12.75" customHeight="1" thickBot="1">
      <c r="A23" s="504"/>
      <c r="B23" s="238" t="s">
        <v>66</v>
      </c>
      <c r="C23" s="239">
        <v>27.9</v>
      </c>
      <c r="D23" s="240">
        <f t="shared" si="4"/>
        <v>23994</v>
      </c>
      <c r="E23" s="241">
        <v>10.5</v>
      </c>
      <c r="F23" s="242">
        <f t="shared" si="1"/>
        <v>9030</v>
      </c>
      <c r="G23" s="243">
        <v>30.3</v>
      </c>
      <c r="H23" s="240">
        <f t="shared" si="2"/>
        <v>26058</v>
      </c>
      <c r="I23" s="244">
        <v>12.2</v>
      </c>
      <c r="J23" s="242">
        <f t="shared" si="3"/>
        <v>10492</v>
      </c>
      <c r="K23" s="245">
        <v>92.7</v>
      </c>
      <c r="L23" s="244">
        <v>92</v>
      </c>
      <c r="M23" s="246">
        <v>90.9</v>
      </c>
      <c r="N23" s="245">
        <v>7.3</v>
      </c>
      <c r="O23" s="247">
        <v>0.4</v>
      </c>
      <c r="P23" s="248">
        <v>0.7</v>
      </c>
      <c r="Q23" s="249">
        <v>119</v>
      </c>
      <c r="R23" s="250" t="s">
        <v>185</v>
      </c>
      <c r="S23" s="251" t="s">
        <v>189</v>
      </c>
      <c r="T23" s="242" t="s">
        <v>167</v>
      </c>
      <c r="U23" s="252">
        <v>0.019</v>
      </c>
    </row>
    <row r="24" spans="1:21" ht="12.75" customHeight="1">
      <c r="A24" s="502" t="s">
        <v>45</v>
      </c>
      <c r="B24" s="223">
        <v>20</v>
      </c>
      <c r="C24" s="224">
        <v>23.5</v>
      </c>
      <c r="D24" s="225">
        <f t="shared" si="4"/>
        <v>20210</v>
      </c>
      <c r="E24" s="226">
        <v>16.1</v>
      </c>
      <c r="F24" s="227">
        <f t="shared" si="1"/>
        <v>13846.000000000002</v>
      </c>
      <c r="G24" s="228">
        <v>26.1</v>
      </c>
      <c r="H24" s="225">
        <f t="shared" si="2"/>
        <v>22446</v>
      </c>
      <c r="I24" s="229">
        <v>18</v>
      </c>
      <c r="J24" s="227">
        <f t="shared" si="3"/>
        <v>15480</v>
      </c>
      <c r="K24" s="230">
        <v>91.5</v>
      </c>
      <c r="L24" s="229">
        <v>90</v>
      </c>
      <c r="M24" s="231">
        <v>88.6</v>
      </c>
      <c r="N24" s="230">
        <v>8.5</v>
      </c>
      <c r="O24" s="232" t="s">
        <v>0</v>
      </c>
      <c r="P24" s="233">
        <v>1.5</v>
      </c>
      <c r="Q24" s="234">
        <v>180</v>
      </c>
      <c r="R24" s="235" t="s">
        <v>167</v>
      </c>
      <c r="S24" s="236" t="s">
        <v>167</v>
      </c>
      <c r="T24" s="227" t="s">
        <v>178</v>
      </c>
      <c r="U24" s="237">
        <v>0.011</v>
      </c>
    </row>
    <row r="25" spans="1:21" ht="12.75" customHeight="1" thickBot="1">
      <c r="A25" s="504"/>
      <c r="B25" s="238">
        <v>24</v>
      </c>
      <c r="C25" s="239">
        <v>28</v>
      </c>
      <c r="D25" s="240">
        <f t="shared" si="4"/>
        <v>24080</v>
      </c>
      <c r="E25" s="241">
        <v>19.5</v>
      </c>
      <c r="F25" s="242">
        <f t="shared" si="1"/>
        <v>16770</v>
      </c>
      <c r="G25" s="243">
        <v>31.5</v>
      </c>
      <c r="H25" s="240">
        <f t="shared" si="2"/>
        <v>27090</v>
      </c>
      <c r="I25" s="244">
        <v>21.8</v>
      </c>
      <c r="J25" s="242">
        <f t="shared" si="3"/>
        <v>18748</v>
      </c>
      <c r="K25" s="245">
        <v>91</v>
      </c>
      <c r="L25" s="244">
        <v>88.9</v>
      </c>
      <c r="M25" s="246">
        <v>85</v>
      </c>
      <c r="N25" s="245">
        <v>9</v>
      </c>
      <c r="O25" s="247" t="s">
        <v>0</v>
      </c>
      <c r="P25" s="248">
        <v>2.1</v>
      </c>
      <c r="Q25" s="249">
        <v>180</v>
      </c>
      <c r="R25" s="250" t="s">
        <v>167</v>
      </c>
      <c r="S25" s="251" t="s">
        <v>167</v>
      </c>
      <c r="T25" s="242" t="s">
        <v>178</v>
      </c>
      <c r="U25" s="252">
        <v>0.013</v>
      </c>
    </row>
    <row r="26" spans="1:21" ht="12.75" customHeight="1" thickBot="1">
      <c r="A26" s="208" t="s">
        <v>135</v>
      </c>
      <c r="B26" s="283" t="s">
        <v>139</v>
      </c>
      <c r="C26" s="209">
        <v>23.7</v>
      </c>
      <c r="D26" s="210">
        <f t="shared" si="4"/>
        <v>20382</v>
      </c>
      <c r="E26" s="211">
        <v>9.6</v>
      </c>
      <c r="F26" s="212">
        <f t="shared" si="1"/>
        <v>8256</v>
      </c>
      <c r="G26" s="213">
        <v>25.6</v>
      </c>
      <c r="H26" s="210">
        <f>G26*860</f>
        <v>22016</v>
      </c>
      <c r="I26" s="214">
        <v>11</v>
      </c>
      <c r="J26" s="212">
        <f>I26*860</f>
        <v>9460</v>
      </c>
      <c r="K26" s="215">
        <v>93.5</v>
      </c>
      <c r="L26" s="214">
        <v>92.5</v>
      </c>
      <c r="M26" s="216">
        <v>90.5</v>
      </c>
      <c r="N26" s="215">
        <v>6.5</v>
      </c>
      <c r="O26" s="217">
        <v>0.4</v>
      </c>
      <c r="P26" s="218">
        <v>1</v>
      </c>
      <c r="Q26" s="219">
        <v>106</v>
      </c>
      <c r="R26" s="215">
        <v>7</v>
      </c>
      <c r="S26" s="214">
        <v>8.3</v>
      </c>
      <c r="T26" s="212" t="s">
        <v>167</v>
      </c>
      <c r="U26" s="222">
        <v>0.011</v>
      </c>
    </row>
    <row r="27" spans="1:21" ht="12.75" thickBot="1">
      <c r="A27" s="208" t="s">
        <v>60</v>
      </c>
      <c r="B27" s="283" t="s">
        <v>139</v>
      </c>
      <c r="C27" s="209">
        <v>23.7</v>
      </c>
      <c r="D27" s="210">
        <f t="shared" si="4"/>
        <v>20382</v>
      </c>
      <c r="E27" s="211">
        <v>9.6</v>
      </c>
      <c r="F27" s="212">
        <f t="shared" si="1"/>
        <v>8256</v>
      </c>
      <c r="G27" s="213">
        <v>25.6</v>
      </c>
      <c r="H27" s="210">
        <f>G27*860</f>
        <v>22016</v>
      </c>
      <c r="I27" s="214">
        <v>11</v>
      </c>
      <c r="J27" s="212">
        <f>I27*860</f>
        <v>9460</v>
      </c>
      <c r="K27" s="215">
        <v>93.5</v>
      </c>
      <c r="L27" s="214">
        <v>92.5</v>
      </c>
      <c r="M27" s="216">
        <v>90.5</v>
      </c>
      <c r="N27" s="215">
        <v>6.5</v>
      </c>
      <c r="O27" s="217">
        <v>0.4</v>
      </c>
      <c r="P27" s="218">
        <v>1</v>
      </c>
      <c r="Q27" s="219">
        <v>106</v>
      </c>
      <c r="R27" s="215">
        <v>7</v>
      </c>
      <c r="S27" s="214">
        <v>8.3</v>
      </c>
      <c r="T27" s="212" t="s">
        <v>167</v>
      </c>
      <c r="U27" s="222">
        <v>0.011</v>
      </c>
    </row>
    <row r="28" spans="1:21" ht="12.75" thickBot="1">
      <c r="A28" s="502" t="s">
        <v>114</v>
      </c>
      <c r="B28" s="284" t="s">
        <v>160</v>
      </c>
      <c r="C28" s="209">
        <v>24.2</v>
      </c>
      <c r="D28" s="210">
        <f t="shared" si="4"/>
        <v>20812</v>
      </c>
      <c r="E28" s="211">
        <v>9.8</v>
      </c>
      <c r="F28" s="212">
        <f t="shared" si="1"/>
        <v>8428</v>
      </c>
      <c r="G28" s="213">
        <v>25.8</v>
      </c>
      <c r="H28" s="210">
        <f aca="true" t="shared" si="5" ref="H28:H114">G28*860</f>
        <v>22188</v>
      </c>
      <c r="I28" s="214">
        <v>11</v>
      </c>
      <c r="J28" s="212">
        <f aca="true" t="shared" si="6" ref="J28:J114">I28*860</f>
        <v>9460</v>
      </c>
      <c r="K28" s="215">
        <v>94.5</v>
      </c>
      <c r="L28" s="214">
        <v>93.8</v>
      </c>
      <c r="M28" s="216">
        <v>93.6</v>
      </c>
      <c r="N28" s="215">
        <v>5.5</v>
      </c>
      <c r="O28" s="217">
        <v>0.4</v>
      </c>
      <c r="P28" s="218">
        <v>1.2</v>
      </c>
      <c r="Q28" s="219">
        <v>98</v>
      </c>
      <c r="R28" s="215">
        <v>6.5</v>
      </c>
      <c r="S28" s="214">
        <v>7.8</v>
      </c>
      <c r="T28" s="212" t="s">
        <v>167</v>
      </c>
      <c r="U28" s="222">
        <v>0.0159</v>
      </c>
    </row>
    <row r="29" spans="1:21" ht="12.75" customHeight="1" thickBot="1">
      <c r="A29" s="503"/>
      <c r="B29" s="346" t="s">
        <v>161</v>
      </c>
      <c r="C29" s="209">
        <v>24.2</v>
      </c>
      <c r="D29" s="210">
        <f t="shared" si="4"/>
        <v>20812</v>
      </c>
      <c r="E29" s="211">
        <v>9.8</v>
      </c>
      <c r="F29" s="212">
        <f t="shared" si="1"/>
        <v>8428</v>
      </c>
      <c r="G29" s="213">
        <v>25.8</v>
      </c>
      <c r="H29" s="210">
        <f t="shared" si="5"/>
        <v>22188</v>
      </c>
      <c r="I29" s="214">
        <v>11</v>
      </c>
      <c r="J29" s="212">
        <f t="shared" si="6"/>
        <v>9460</v>
      </c>
      <c r="K29" s="215">
        <v>94.5</v>
      </c>
      <c r="L29" s="214">
        <v>93.8</v>
      </c>
      <c r="M29" s="216">
        <v>93.6</v>
      </c>
      <c r="N29" s="215">
        <v>5.5</v>
      </c>
      <c r="O29" s="217">
        <v>0.4</v>
      </c>
      <c r="P29" s="218">
        <v>1.2</v>
      </c>
      <c r="Q29" s="219">
        <v>98</v>
      </c>
      <c r="R29" s="215">
        <v>6.5</v>
      </c>
      <c r="S29" s="214">
        <v>7.8</v>
      </c>
      <c r="T29" s="212" t="s">
        <v>167</v>
      </c>
      <c r="U29" s="222">
        <v>0.0159</v>
      </c>
    </row>
    <row r="30" spans="1:21" ht="12.75" customHeight="1" thickBot="1">
      <c r="A30" s="503"/>
      <c r="B30" s="346" t="s">
        <v>162</v>
      </c>
      <c r="C30" s="209">
        <v>28.1</v>
      </c>
      <c r="D30" s="210">
        <f t="shared" si="4"/>
        <v>24166</v>
      </c>
      <c r="E30" s="211">
        <v>11.6</v>
      </c>
      <c r="F30" s="212">
        <f t="shared" si="1"/>
        <v>9976</v>
      </c>
      <c r="G30" s="213">
        <v>30</v>
      </c>
      <c r="H30" s="210">
        <f t="shared" si="5"/>
        <v>25800</v>
      </c>
      <c r="I30" s="214">
        <v>13</v>
      </c>
      <c r="J30" s="212">
        <f t="shared" si="6"/>
        <v>11180</v>
      </c>
      <c r="K30" s="215">
        <v>93.9</v>
      </c>
      <c r="L30" s="214">
        <v>93.6</v>
      </c>
      <c r="M30" s="216">
        <v>93.2</v>
      </c>
      <c r="N30" s="215">
        <v>6.1</v>
      </c>
      <c r="O30" s="217">
        <v>0.4</v>
      </c>
      <c r="P30" s="218">
        <v>0.3</v>
      </c>
      <c r="Q30" s="219">
        <v>114</v>
      </c>
      <c r="R30" s="215">
        <v>6.4</v>
      </c>
      <c r="S30" s="214">
        <v>7.7</v>
      </c>
      <c r="T30" s="212" t="s">
        <v>167</v>
      </c>
      <c r="U30" s="222">
        <v>0.0187</v>
      </c>
    </row>
    <row r="31" spans="1:21" ht="12.75" customHeight="1" thickBot="1">
      <c r="A31" s="503"/>
      <c r="B31" s="346" t="s">
        <v>163</v>
      </c>
      <c r="C31" s="209">
        <v>23.7</v>
      </c>
      <c r="D31" s="210">
        <f t="shared" si="4"/>
        <v>20382</v>
      </c>
      <c r="E31" s="211">
        <v>10.1</v>
      </c>
      <c r="F31" s="212">
        <f t="shared" si="1"/>
        <v>8686</v>
      </c>
      <c r="G31" s="213">
        <v>25.8</v>
      </c>
      <c r="H31" s="210">
        <f t="shared" si="5"/>
        <v>22188</v>
      </c>
      <c r="I31" s="214">
        <v>11.2</v>
      </c>
      <c r="J31" s="212">
        <f t="shared" si="6"/>
        <v>9632</v>
      </c>
      <c r="K31" s="215">
        <v>93</v>
      </c>
      <c r="L31" s="214">
        <v>91.9</v>
      </c>
      <c r="M31" s="216">
        <v>91.2</v>
      </c>
      <c r="N31" s="215">
        <v>7</v>
      </c>
      <c r="O31" s="217">
        <v>0.4</v>
      </c>
      <c r="P31" s="218">
        <v>1.1</v>
      </c>
      <c r="Q31" s="219">
        <v>118</v>
      </c>
      <c r="R31" s="215">
        <v>5.8</v>
      </c>
      <c r="S31" s="214">
        <v>6.5</v>
      </c>
      <c r="T31" s="212" t="s">
        <v>167</v>
      </c>
      <c r="U31" s="222">
        <v>0.0176</v>
      </c>
    </row>
    <row r="32" spans="1:21" ht="12.75" customHeight="1" thickBot="1">
      <c r="A32" s="503"/>
      <c r="B32" s="346" t="s">
        <v>77</v>
      </c>
      <c r="C32" s="209">
        <v>24.2</v>
      </c>
      <c r="D32" s="210">
        <f t="shared" si="4"/>
        <v>20812</v>
      </c>
      <c r="E32" s="496">
        <v>10.2</v>
      </c>
      <c r="F32" s="210">
        <f>E32*860</f>
        <v>8772</v>
      </c>
      <c r="G32" s="213">
        <v>25.8</v>
      </c>
      <c r="H32" s="210">
        <f>G32*860</f>
        <v>22188</v>
      </c>
      <c r="I32" s="214">
        <v>11</v>
      </c>
      <c r="J32" s="212">
        <f>I32*860</f>
        <v>9460</v>
      </c>
      <c r="K32" s="215">
        <v>94.5</v>
      </c>
      <c r="L32" s="214">
        <v>93.8</v>
      </c>
      <c r="M32" s="216">
        <v>93.6</v>
      </c>
      <c r="N32" s="215">
        <v>5.5</v>
      </c>
      <c r="O32" s="217" t="s">
        <v>0</v>
      </c>
      <c r="P32" s="218">
        <v>0.4</v>
      </c>
      <c r="Q32" s="219">
        <v>105</v>
      </c>
      <c r="R32" s="215">
        <v>6.5</v>
      </c>
      <c r="S32" s="214">
        <v>7.8</v>
      </c>
      <c r="T32" s="212" t="s">
        <v>167</v>
      </c>
      <c r="U32" s="222">
        <v>0.0159</v>
      </c>
    </row>
    <row r="33" spans="1:21" ht="12.75" customHeight="1" thickBot="1">
      <c r="A33" s="504"/>
      <c r="B33" s="346" t="s">
        <v>16</v>
      </c>
      <c r="C33" s="209">
        <v>28.1</v>
      </c>
      <c r="D33" s="210">
        <f t="shared" si="4"/>
        <v>24166</v>
      </c>
      <c r="E33" s="496">
        <v>12.1</v>
      </c>
      <c r="F33" s="210">
        <f>E33*860</f>
        <v>10406</v>
      </c>
      <c r="G33" s="213">
        <v>30</v>
      </c>
      <c r="H33" s="210">
        <f>G33*860</f>
        <v>25800</v>
      </c>
      <c r="I33" s="214">
        <v>13</v>
      </c>
      <c r="J33" s="212">
        <f>I33*860</f>
        <v>11180</v>
      </c>
      <c r="K33" s="215">
        <v>93.9</v>
      </c>
      <c r="L33" s="214">
        <v>93.6</v>
      </c>
      <c r="M33" s="216">
        <v>93.2</v>
      </c>
      <c r="N33" s="215">
        <v>6.1</v>
      </c>
      <c r="O33" s="217" t="s">
        <v>0</v>
      </c>
      <c r="P33" s="218">
        <v>0.4</v>
      </c>
      <c r="Q33" s="219">
        <v>114</v>
      </c>
      <c r="R33" s="215">
        <v>6.4</v>
      </c>
      <c r="S33" s="214">
        <v>7.7</v>
      </c>
      <c r="T33" s="212" t="s">
        <v>167</v>
      </c>
      <c r="U33" s="222">
        <v>0.0187</v>
      </c>
    </row>
    <row r="34" spans="1:21" ht="12.75" thickBot="1">
      <c r="A34" s="502" t="s">
        <v>36</v>
      </c>
      <c r="B34" s="284" t="s">
        <v>161</v>
      </c>
      <c r="C34" s="209">
        <v>24.2</v>
      </c>
      <c r="D34" s="210">
        <f t="shared" si="4"/>
        <v>20812</v>
      </c>
      <c r="E34" s="211">
        <v>9.8</v>
      </c>
      <c r="F34" s="212">
        <f t="shared" si="1"/>
        <v>8428</v>
      </c>
      <c r="G34" s="213">
        <v>25.8</v>
      </c>
      <c r="H34" s="210">
        <f t="shared" si="5"/>
        <v>22188</v>
      </c>
      <c r="I34" s="214">
        <v>11</v>
      </c>
      <c r="J34" s="212">
        <f t="shared" si="6"/>
        <v>9460</v>
      </c>
      <c r="K34" s="215">
        <v>94.5</v>
      </c>
      <c r="L34" s="214">
        <v>93.8</v>
      </c>
      <c r="M34" s="216">
        <v>93.6</v>
      </c>
      <c r="N34" s="215">
        <v>5.5</v>
      </c>
      <c r="O34" s="217">
        <v>0.4</v>
      </c>
      <c r="P34" s="218">
        <v>0.7</v>
      </c>
      <c r="Q34" s="219">
        <v>105</v>
      </c>
      <c r="R34" s="215">
        <v>6.5</v>
      </c>
      <c r="S34" s="214" t="s">
        <v>167</v>
      </c>
      <c r="T34" s="212" t="s">
        <v>167</v>
      </c>
      <c r="U34" s="222">
        <v>0.0159</v>
      </c>
    </row>
    <row r="35" spans="1:21" ht="12.75" customHeight="1" thickBot="1">
      <c r="A35" s="504"/>
      <c r="B35" s="286" t="s">
        <v>162</v>
      </c>
      <c r="C35" s="209">
        <v>28.1</v>
      </c>
      <c r="D35" s="210">
        <f t="shared" si="4"/>
        <v>24166</v>
      </c>
      <c r="E35" s="211">
        <v>11.6</v>
      </c>
      <c r="F35" s="212">
        <f t="shared" si="1"/>
        <v>9976</v>
      </c>
      <c r="G35" s="213">
        <v>30</v>
      </c>
      <c r="H35" s="210">
        <f t="shared" si="5"/>
        <v>25800</v>
      </c>
      <c r="I35" s="214">
        <v>13</v>
      </c>
      <c r="J35" s="212">
        <f t="shared" si="6"/>
        <v>11180</v>
      </c>
      <c r="K35" s="215">
        <v>93.9</v>
      </c>
      <c r="L35" s="214">
        <v>93.6</v>
      </c>
      <c r="M35" s="216">
        <v>93.2</v>
      </c>
      <c r="N35" s="215">
        <v>6.1</v>
      </c>
      <c r="O35" s="217">
        <v>0.4</v>
      </c>
      <c r="P35" s="218">
        <v>0.3</v>
      </c>
      <c r="Q35" s="219">
        <v>114</v>
      </c>
      <c r="R35" s="215">
        <v>6.4</v>
      </c>
      <c r="S35" s="214" t="s">
        <v>167</v>
      </c>
      <c r="T35" s="212" t="s">
        <v>167</v>
      </c>
      <c r="U35" s="222">
        <v>0.0187</v>
      </c>
    </row>
    <row r="36" spans="1:21" ht="12.75" thickBot="1">
      <c r="A36" s="502" t="s">
        <v>136</v>
      </c>
      <c r="B36" s="284" t="s">
        <v>161</v>
      </c>
      <c r="C36" s="209">
        <v>24.2</v>
      </c>
      <c r="D36" s="210">
        <f t="shared" si="4"/>
        <v>20812</v>
      </c>
      <c r="E36" s="211">
        <v>10.2</v>
      </c>
      <c r="F36" s="212">
        <f t="shared" si="1"/>
        <v>8772</v>
      </c>
      <c r="G36" s="213">
        <v>25.8</v>
      </c>
      <c r="H36" s="210">
        <f t="shared" si="5"/>
        <v>22188</v>
      </c>
      <c r="I36" s="214">
        <v>11</v>
      </c>
      <c r="J36" s="212">
        <f t="shared" si="6"/>
        <v>9460</v>
      </c>
      <c r="K36" s="215">
        <v>94.5</v>
      </c>
      <c r="L36" s="214">
        <v>93.8</v>
      </c>
      <c r="M36" s="216">
        <v>93.6</v>
      </c>
      <c r="N36" s="215">
        <v>5.5</v>
      </c>
      <c r="O36" s="217">
        <v>0.4</v>
      </c>
      <c r="P36" s="218">
        <v>0.7</v>
      </c>
      <c r="Q36" s="219">
        <v>105</v>
      </c>
      <c r="R36" s="215">
        <v>6.5</v>
      </c>
      <c r="S36" s="214" t="s">
        <v>167</v>
      </c>
      <c r="T36" s="212" t="s">
        <v>167</v>
      </c>
      <c r="U36" s="222">
        <v>0.0159</v>
      </c>
    </row>
    <row r="37" spans="1:21" ht="12.75" customHeight="1" thickBot="1">
      <c r="A37" s="503"/>
      <c r="B37" s="287" t="s">
        <v>162</v>
      </c>
      <c r="C37" s="209">
        <v>28.1</v>
      </c>
      <c r="D37" s="210">
        <f t="shared" si="4"/>
        <v>24166</v>
      </c>
      <c r="E37" s="211">
        <v>11.6</v>
      </c>
      <c r="F37" s="212">
        <f t="shared" si="1"/>
        <v>9976</v>
      </c>
      <c r="G37" s="213">
        <v>30</v>
      </c>
      <c r="H37" s="210">
        <f t="shared" si="5"/>
        <v>25800</v>
      </c>
      <c r="I37" s="214">
        <v>13</v>
      </c>
      <c r="J37" s="212">
        <f t="shared" si="6"/>
        <v>11180</v>
      </c>
      <c r="K37" s="215">
        <v>93.9</v>
      </c>
      <c r="L37" s="214">
        <v>93.6</v>
      </c>
      <c r="M37" s="216">
        <v>93.2</v>
      </c>
      <c r="N37" s="215">
        <v>6.1</v>
      </c>
      <c r="O37" s="217">
        <v>0.4</v>
      </c>
      <c r="P37" s="218">
        <v>0.3</v>
      </c>
      <c r="Q37" s="219">
        <v>114</v>
      </c>
      <c r="R37" s="215">
        <v>6.4</v>
      </c>
      <c r="S37" s="214" t="s">
        <v>167</v>
      </c>
      <c r="T37" s="212" t="s">
        <v>167</v>
      </c>
      <c r="U37" s="222">
        <v>0.0187</v>
      </c>
    </row>
    <row r="38" spans="1:21" ht="12.75" customHeight="1">
      <c r="A38" s="502" t="s">
        <v>61</v>
      </c>
      <c r="B38" s="284" t="s">
        <v>62</v>
      </c>
      <c r="C38" s="224">
        <v>21</v>
      </c>
      <c r="D38" s="225">
        <f t="shared" si="4"/>
        <v>18060</v>
      </c>
      <c r="E38" s="226">
        <v>8.7</v>
      </c>
      <c r="F38" s="227">
        <f t="shared" si="1"/>
        <v>7481.999999999999</v>
      </c>
      <c r="G38" s="228">
        <v>22.7</v>
      </c>
      <c r="H38" s="225">
        <f t="shared" si="5"/>
        <v>19522</v>
      </c>
      <c r="I38" s="229">
        <v>10</v>
      </c>
      <c r="J38" s="227">
        <f t="shared" si="6"/>
        <v>8600</v>
      </c>
      <c r="K38" s="230">
        <v>94</v>
      </c>
      <c r="L38" s="229">
        <v>92.8</v>
      </c>
      <c r="M38" s="231">
        <v>90.8</v>
      </c>
      <c r="N38" s="230">
        <v>6</v>
      </c>
      <c r="O38" s="232">
        <v>0.2</v>
      </c>
      <c r="P38" s="233">
        <v>1.2</v>
      </c>
      <c r="Q38" s="234">
        <v>102</v>
      </c>
      <c r="R38" s="230">
        <v>6.8</v>
      </c>
      <c r="S38" s="229">
        <v>8.1</v>
      </c>
      <c r="T38" s="227" t="s">
        <v>167</v>
      </c>
      <c r="U38" s="237">
        <v>0.01</v>
      </c>
    </row>
    <row r="39" spans="1:21" ht="12.75" customHeight="1">
      <c r="A39" s="503"/>
      <c r="B39" s="285" t="s">
        <v>63</v>
      </c>
      <c r="C39" s="269">
        <v>23.8</v>
      </c>
      <c r="D39" s="270">
        <f t="shared" si="4"/>
        <v>20468</v>
      </c>
      <c r="E39" s="271">
        <v>9.7</v>
      </c>
      <c r="F39" s="272">
        <f t="shared" si="1"/>
        <v>8342</v>
      </c>
      <c r="G39" s="273">
        <v>25.6</v>
      </c>
      <c r="H39" s="270">
        <f t="shared" si="5"/>
        <v>22016</v>
      </c>
      <c r="I39" s="274">
        <v>11</v>
      </c>
      <c r="J39" s="272">
        <f t="shared" si="6"/>
        <v>9460</v>
      </c>
      <c r="K39" s="275">
        <v>93.9</v>
      </c>
      <c r="L39" s="274">
        <v>92.9</v>
      </c>
      <c r="M39" s="276">
        <v>91.1</v>
      </c>
      <c r="N39" s="275">
        <v>6.1</v>
      </c>
      <c r="O39" s="277">
        <v>0.4</v>
      </c>
      <c r="P39" s="278">
        <v>1</v>
      </c>
      <c r="Q39" s="279">
        <v>103</v>
      </c>
      <c r="R39" s="275">
        <v>7.2</v>
      </c>
      <c r="S39" s="274">
        <v>8.6</v>
      </c>
      <c r="T39" s="272" t="s">
        <v>167</v>
      </c>
      <c r="U39" s="282">
        <v>0.011</v>
      </c>
    </row>
    <row r="40" spans="1:21" ht="12.75" customHeight="1">
      <c r="A40" s="503"/>
      <c r="B40" s="285" t="s">
        <v>64</v>
      </c>
      <c r="C40" s="269">
        <v>23.8</v>
      </c>
      <c r="D40" s="270">
        <f t="shared" si="4"/>
        <v>20468</v>
      </c>
      <c r="E40" s="271">
        <v>9.7</v>
      </c>
      <c r="F40" s="272">
        <f t="shared" si="1"/>
        <v>8342</v>
      </c>
      <c r="G40" s="273">
        <v>25.6</v>
      </c>
      <c r="H40" s="270">
        <f t="shared" si="5"/>
        <v>22016</v>
      </c>
      <c r="I40" s="274">
        <v>11</v>
      </c>
      <c r="J40" s="272">
        <f t="shared" si="6"/>
        <v>9460</v>
      </c>
      <c r="K40" s="275">
        <v>93.9</v>
      </c>
      <c r="L40" s="274">
        <v>92.9</v>
      </c>
      <c r="M40" s="276">
        <v>91.1</v>
      </c>
      <c r="N40" s="275">
        <v>6.1</v>
      </c>
      <c r="O40" s="277">
        <v>0.4</v>
      </c>
      <c r="P40" s="278">
        <v>1</v>
      </c>
      <c r="Q40" s="279">
        <v>103</v>
      </c>
      <c r="R40" s="275">
        <v>7.2</v>
      </c>
      <c r="S40" s="274">
        <v>8.6</v>
      </c>
      <c r="T40" s="272" t="s">
        <v>167</v>
      </c>
      <c r="U40" s="282">
        <v>0.011</v>
      </c>
    </row>
    <row r="41" spans="1:21" ht="12.75" customHeight="1">
      <c r="A41" s="503"/>
      <c r="B41" s="285" t="s">
        <v>65</v>
      </c>
      <c r="C41" s="269">
        <v>23.8</v>
      </c>
      <c r="D41" s="270">
        <f t="shared" si="4"/>
        <v>20468</v>
      </c>
      <c r="E41" s="271">
        <v>9.7</v>
      </c>
      <c r="F41" s="272">
        <f t="shared" si="1"/>
        <v>8342</v>
      </c>
      <c r="G41" s="273">
        <v>25.6</v>
      </c>
      <c r="H41" s="270">
        <f t="shared" si="5"/>
        <v>22016</v>
      </c>
      <c r="I41" s="274">
        <v>11</v>
      </c>
      <c r="J41" s="272">
        <f t="shared" si="6"/>
        <v>9460</v>
      </c>
      <c r="K41" s="275">
        <v>93.9</v>
      </c>
      <c r="L41" s="274">
        <v>92.9</v>
      </c>
      <c r="M41" s="276">
        <v>91.1</v>
      </c>
      <c r="N41" s="275">
        <v>6.1</v>
      </c>
      <c r="O41" s="277">
        <v>0.4</v>
      </c>
      <c r="P41" s="278">
        <v>1</v>
      </c>
      <c r="Q41" s="279">
        <v>103</v>
      </c>
      <c r="R41" s="275">
        <v>7.2</v>
      </c>
      <c r="S41" s="274">
        <v>8.6</v>
      </c>
      <c r="T41" s="272" t="s">
        <v>167</v>
      </c>
      <c r="U41" s="282">
        <v>0.011</v>
      </c>
    </row>
    <row r="42" spans="1:21" ht="12.75" customHeight="1">
      <c r="A42" s="503"/>
      <c r="B42" s="285" t="s">
        <v>66</v>
      </c>
      <c r="C42" s="269">
        <v>27.8</v>
      </c>
      <c r="D42" s="270">
        <f t="shared" si="4"/>
        <v>23908</v>
      </c>
      <c r="E42" s="271">
        <v>10.5</v>
      </c>
      <c r="F42" s="272">
        <f t="shared" si="1"/>
        <v>9030</v>
      </c>
      <c r="G42" s="273">
        <v>29.8</v>
      </c>
      <c r="H42" s="270">
        <f t="shared" si="5"/>
        <v>25628</v>
      </c>
      <c r="I42" s="274">
        <v>12</v>
      </c>
      <c r="J42" s="272">
        <f t="shared" si="6"/>
        <v>10320</v>
      </c>
      <c r="K42" s="275">
        <v>93.7</v>
      </c>
      <c r="L42" s="274">
        <v>93.5</v>
      </c>
      <c r="M42" s="276">
        <v>90.7</v>
      </c>
      <c r="N42" s="275">
        <v>6.3</v>
      </c>
      <c r="O42" s="277">
        <v>0.4</v>
      </c>
      <c r="P42" s="278">
        <v>0.2</v>
      </c>
      <c r="Q42" s="279">
        <v>104</v>
      </c>
      <c r="R42" s="275">
        <v>6.9</v>
      </c>
      <c r="S42" s="274">
        <v>8.1</v>
      </c>
      <c r="T42" s="272" t="s">
        <v>167</v>
      </c>
      <c r="U42" s="282">
        <v>0.013</v>
      </c>
    </row>
    <row r="43" spans="1:21" ht="12.75" customHeight="1">
      <c r="A43" s="503"/>
      <c r="B43" s="285" t="s">
        <v>67</v>
      </c>
      <c r="C43" s="269">
        <v>27.8</v>
      </c>
      <c r="D43" s="270">
        <f t="shared" si="4"/>
        <v>23908</v>
      </c>
      <c r="E43" s="271">
        <v>10.5</v>
      </c>
      <c r="F43" s="272">
        <f t="shared" si="1"/>
        <v>9030</v>
      </c>
      <c r="G43" s="273">
        <v>29.8</v>
      </c>
      <c r="H43" s="270">
        <f t="shared" si="5"/>
        <v>25628</v>
      </c>
      <c r="I43" s="274">
        <v>12</v>
      </c>
      <c r="J43" s="272">
        <f t="shared" si="6"/>
        <v>10320</v>
      </c>
      <c r="K43" s="275">
        <v>93.7</v>
      </c>
      <c r="L43" s="274">
        <v>93.5</v>
      </c>
      <c r="M43" s="276">
        <v>90.7</v>
      </c>
      <c r="N43" s="275">
        <v>6.3</v>
      </c>
      <c r="O43" s="277">
        <v>0.4</v>
      </c>
      <c r="P43" s="278">
        <v>0.2</v>
      </c>
      <c r="Q43" s="279">
        <v>104</v>
      </c>
      <c r="R43" s="275">
        <v>6.9</v>
      </c>
      <c r="S43" s="274">
        <v>8.1</v>
      </c>
      <c r="T43" s="272" t="s">
        <v>167</v>
      </c>
      <c r="U43" s="282">
        <v>0.013</v>
      </c>
    </row>
    <row r="44" spans="1:21" ht="12.75" customHeight="1">
      <c r="A44" s="503"/>
      <c r="B44" s="285" t="s">
        <v>68</v>
      </c>
      <c r="C44" s="269">
        <v>27.8</v>
      </c>
      <c r="D44" s="270">
        <f t="shared" si="4"/>
        <v>23908</v>
      </c>
      <c r="E44" s="271">
        <v>10.5</v>
      </c>
      <c r="F44" s="272">
        <f t="shared" si="1"/>
        <v>9030</v>
      </c>
      <c r="G44" s="273">
        <v>29.8</v>
      </c>
      <c r="H44" s="270">
        <f t="shared" si="5"/>
        <v>25628</v>
      </c>
      <c r="I44" s="274">
        <v>12</v>
      </c>
      <c r="J44" s="272">
        <f t="shared" si="6"/>
        <v>10320</v>
      </c>
      <c r="K44" s="275">
        <v>93.7</v>
      </c>
      <c r="L44" s="274">
        <v>93.5</v>
      </c>
      <c r="M44" s="276">
        <v>90.7</v>
      </c>
      <c r="N44" s="275">
        <v>6.3</v>
      </c>
      <c r="O44" s="277">
        <v>0.4</v>
      </c>
      <c r="P44" s="278">
        <v>0.2</v>
      </c>
      <c r="Q44" s="279">
        <v>104</v>
      </c>
      <c r="R44" s="275">
        <v>6.9</v>
      </c>
      <c r="S44" s="274">
        <v>8.1</v>
      </c>
      <c r="T44" s="272" t="s">
        <v>167</v>
      </c>
      <c r="U44" s="282">
        <v>0.013</v>
      </c>
    </row>
    <row r="45" spans="1:21" ht="12.75" customHeight="1">
      <c r="A45" s="503"/>
      <c r="B45" s="285" t="s">
        <v>163</v>
      </c>
      <c r="C45" s="269">
        <v>23.3</v>
      </c>
      <c r="D45" s="270">
        <f t="shared" si="4"/>
        <v>20038</v>
      </c>
      <c r="E45" s="271">
        <v>9.7</v>
      </c>
      <c r="F45" s="272">
        <f t="shared" si="1"/>
        <v>8342</v>
      </c>
      <c r="G45" s="273">
        <v>25.6</v>
      </c>
      <c r="H45" s="270">
        <f t="shared" si="5"/>
        <v>22016</v>
      </c>
      <c r="I45" s="274">
        <v>11</v>
      </c>
      <c r="J45" s="272">
        <f t="shared" si="6"/>
        <v>9460</v>
      </c>
      <c r="K45" s="275">
        <v>92.4</v>
      </c>
      <c r="L45" s="274">
        <v>91</v>
      </c>
      <c r="M45" s="276">
        <v>90.4</v>
      </c>
      <c r="N45" s="275">
        <v>7.6</v>
      </c>
      <c r="O45" s="277">
        <v>0.8</v>
      </c>
      <c r="P45" s="278">
        <v>1.4</v>
      </c>
      <c r="Q45" s="279">
        <v>84</v>
      </c>
      <c r="R45" s="275">
        <v>4.5</v>
      </c>
      <c r="S45" s="274">
        <v>5.4</v>
      </c>
      <c r="T45" s="272" t="s">
        <v>167</v>
      </c>
      <c r="U45" s="282">
        <v>0.011</v>
      </c>
    </row>
    <row r="46" spans="1:21" ht="12.75" customHeight="1" thickBot="1">
      <c r="A46" s="504"/>
      <c r="B46" s="288" t="s">
        <v>69</v>
      </c>
      <c r="C46" s="239">
        <v>27.2</v>
      </c>
      <c r="D46" s="240">
        <f t="shared" si="4"/>
        <v>23392</v>
      </c>
      <c r="E46" s="241">
        <v>10.4</v>
      </c>
      <c r="F46" s="242">
        <f t="shared" si="1"/>
        <v>8944</v>
      </c>
      <c r="G46" s="243">
        <v>29.8</v>
      </c>
      <c r="H46" s="240">
        <f t="shared" si="5"/>
        <v>25628</v>
      </c>
      <c r="I46" s="244">
        <v>12</v>
      </c>
      <c r="J46" s="242">
        <f t="shared" si="6"/>
        <v>10320</v>
      </c>
      <c r="K46" s="245">
        <v>93.4</v>
      </c>
      <c r="L46" s="244">
        <v>91.5</v>
      </c>
      <c r="M46" s="246">
        <v>88.7</v>
      </c>
      <c r="N46" s="245">
        <v>6.6</v>
      </c>
      <c r="O46" s="247">
        <v>0.4</v>
      </c>
      <c r="P46" s="248">
        <v>1.9</v>
      </c>
      <c r="Q46" s="249">
        <v>88</v>
      </c>
      <c r="R46" s="245">
        <v>5.2</v>
      </c>
      <c r="S46" s="244">
        <v>6.2</v>
      </c>
      <c r="T46" s="242" t="s">
        <v>167</v>
      </c>
      <c r="U46" s="252">
        <v>0.013</v>
      </c>
    </row>
    <row r="47" spans="1:21" ht="12">
      <c r="A47" s="502" t="s">
        <v>137</v>
      </c>
      <c r="B47" s="284">
        <v>24</v>
      </c>
      <c r="C47" s="289">
        <v>24</v>
      </c>
      <c r="D47" s="290">
        <f t="shared" si="4"/>
        <v>20640</v>
      </c>
      <c r="E47" s="291">
        <v>12.8</v>
      </c>
      <c r="F47" s="292">
        <f t="shared" si="1"/>
        <v>11008</v>
      </c>
      <c r="G47" s="293">
        <v>26.7</v>
      </c>
      <c r="H47" s="290">
        <f t="shared" si="5"/>
        <v>22962</v>
      </c>
      <c r="I47" s="294">
        <v>15</v>
      </c>
      <c r="J47" s="292">
        <f t="shared" si="6"/>
        <v>12900</v>
      </c>
      <c r="K47" s="295" t="s">
        <v>167</v>
      </c>
      <c r="L47" s="294">
        <v>89.6</v>
      </c>
      <c r="M47" s="296">
        <v>85.1</v>
      </c>
      <c r="N47" s="295">
        <v>8.5</v>
      </c>
      <c r="O47" s="297" t="s">
        <v>167</v>
      </c>
      <c r="P47" s="298">
        <v>1.9</v>
      </c>
      <c r="Q47" s="299">
        <v>134</v>
      </c>
      <c r="R47" s="300">
        <v>5.8</v>
      </c>
      <c r="S47" s="294" t="s">
        <v>167</v>
      </c>
      <c r="T47" s="292" t="s">
        <v>167</v>
      </c>
      <c r="U47" s="301">
        <v>0.018</v>
      </c>
    </row>
    <row r="48" spans="1:21" ht="12.75" customHeight="1" thickBot="1">
      <c r="A48" s="504"/>
      <c r="B48" s="288">
        <v>30</v>
      </c>
      <c r="C48" s="150">
        <v>30</v>
      </c>
      <c r="D48" s="151">
        <f aca="true" t="shared" si="7" ref="D48:D79">C48*860</f>
        <v>25800</v>
      </c>
      <c r="E48" s="152">
        <v>10.1</v>
      </c>
      <c r="F48" s="153">
        <f t="shared" si="1"/>
        <v>8686</v>
      </c>
      <c r="G48" s="158">
        <v>33.3</v>
      </c>
      <c r="H48" s="151">
        <f t="shared" si="5"/>
        <v>28637.999999999996</v>
      </c>
      <c r="I48" s="155">
        <v>11.3</v>
      </c>
      <c r="J48" s="153">
        <f t="shared" si="6"/>
        <v>9718</v>
      </c>
      <c r="K48" s="154" t="s">
        <v>167</v>
      </c>
      <c r="L48" s="155">
        <v>90.6</v>
      </c>
      <c r="M48" s="302">
        <v>84.4</v>
      </c>
      <c r="N48" s="154">
        <v>8</v>
      </c>
      <c r="O48" s="164" t="s">
        <v>167</v>
      </c>
      <c r="P48" s="165">
        <v>1.4</v>
      </c>
      <c r="Q48" s="166">
        <v>158</v>
      </c>
      <c r="R48" s="162">
        <v>5.8</v>
      </c>
      <c r="S48" s="155" t="s">
        <v>167</v>
      </c>
      <c r="T48" s="153" t="s">
        <v>167</v>
      </c>
      <c r="U48" s="161">
        <v>0.023</v>
      </c>
    </row>
    <row r="49" spans="1:22" ht="12.75">
      <c r="A49" s="535" t="s">
        <v>156</v>
      </c>
      <c r="B49" s="455" t="s">
        <v>79</v>
      </c>
      <c r="C49" s="93">
        <v>24</v>
      </c>
      <c r="D49" s="94">
        <f t="shared" si="7"/>
        <v>20640</v>
      </c>
      <c r="E49" s="95">
        <v>9.8</v>
      </c>
      <c r="F49" s="96">
        <f>E49*860</f>
        <v>8428</v>
      </c>
      <c r="G49" s="99">
        <v>25.8</v>
      </c>
      <c r="H49" s="94">
        <f>G49*860</f>
        <v>22188</v>
      </c>
      <c r="I49" s="98">
        <v>11</v>
      </c>
      <c r="J49" s="96">
        <f>I49*860</f>
        <v>9460</v>
      </c>
      <c r="K49" s="456">
        <v>94.5</v>
      </c>
      <c r="L49" s="98">
        <v>93.1</v>
      </c>
      <c r="M49" s="457">
        <v>93.3</v>
      </c>
      <c r="N49" s="97">
        <v>5.5</v>
      </c>
      <c r="O49" s="100">
        <v>0.4</v>
      </c>
      <c r="P49" s="101">
        <v>0.4</v>
      </c>
      <c r="Q49" s="102">
        <v>105</v>
      </c>
      <c r="R49" s="99">
        <v>6.5</v>
      </c>
      <c r="S49" s="98">
        <v>7.3</v>
      </c>
      <c r="T49" s="96" t="s">
        <v>167</v>
      </c>
      <c r="U49" s="146">
        <v>0.0115</v>
      </c>
      <c r="V49" s="149"/>
    </row>
    <row r="50" spans="1:22" ht="12.75">
      <c r="A50" s="536"/>
      <c r="B50" s="123" t="s">
        <v>52</v>
      </c>
      <c r="C50" s="103">
        <v>28.1</v>
      </c>
      <c r="D50" s="104">
        <f t="shared" si="7"/>
        <v>24166</v>
      </c>
      <c r="E50" s="105">
        <v>11.6</v>
      </c>
      <c r="F50" s="106">
        <f>E50*860</f>
        <v>9976</v>
      </c>
      <c r="G50" s="109">
        <v>30</v>
      </c>
      <c r="H50" s="104">
        <f>G50*860</f>
        <v>25800</v>
      </c>
      <c r="I50" s="108">
        <v>13</v>
      </c>
      <c r="J50" s="106">
        <f>I50*860</f>
        <v>11180</v>
      </c>
      <c r="K50" s="458">
        <v>93.9</v>
      </c>
      <c r="L50" s="108">
        <v>93.6</v>
      </c>
      <c r="M50" s="459">
        <v>93.2</v>
      </c>
      <c r="N50" s="107">
        <v>6.1</v>
      </c>
      <c r="O50" s="110">
        <v>0.4</v>
      </c>
      <c r="P50" s="111">
        <v>0.3</v>
      </c>
      <c r="Q50" s="112">
        <v>114</v>
      </c>
      <c r="R50" s="109">
        <v>6.4</v>
      </c>
      <c r="S50" s="108">
        <v>7.3</v>
      </c>
      <c r="T50" s="106" t="s">
        <v>167</v>
      </c>
      <c r="U50" s="148">
        <v>0.0188</v>
      </c>
      <c r="V50" s="149"/>
    </row>
    <row r="51" spans="1:21" s="1" customFormat="1" ht="12.75" customHeight="1" thickBot="1">
      <c r="A51" s="537"/>
      <c r="B51" s="181" t="s">
        <v>80</v>
      </c>
      <c r="C51" s="113">
        <v>23.7</v>
      </c>
      <c r="D51" s="114">
        <f t="shared" si="7"/>
        <v>20382</v>
      </c>
      <c r="E51" s="115">
        <v>9.9</v>
      </c>
      <c r="F51" s="116">
        <f>E51*860</f>
        <v>8514</v>
      </c>
      <c r="G51" s="119">
        <v>25.8</v>
      </c>
      <c r="H51" s="114">
        <f>G51*860</f>
        <v>22188</v>
      </c>
      <c r="I51" s="118">
        <v>11</v>
      </c>
      <c r="J51" s="116">
        <f>I51*860</f>
        <v>9460</v>
      </c>
      <c r="K51" s="460">
        <v>93</v>
      </c>
      <c r="L51" s="118">
        <v>91.9</v>
      </c>
      <c r="M51" s="461">
        <v>91.2</v>
      </c>
      <c r="N51" s="117">
        <v>7</v>
      </c>
      <c r="O51" s="120">
        <v>0.4</v>
      </c>
      <c r="P51" s="121">
        <v>1.1</v>
      </c>
      <c r="Q51" s="122">
        <v>118</v>
      </c>
      <c r="R51" s="119">
        <v>5.8</v>
      </c>
      <c r="S51" s="118">
        <v>6.6</v>
      </c>
      <c r="T51" s="116" t="s">
        <v>167</v>
      </c>
      <c r="U51" s="147">
        <v>0.0177</v>
      </c>
    </row>
    <row r="52" spans="1:21" ht="12" customHeight="1" thickBot="1">
      <c r="A52" s="208" t="s">
        <v>37</v>
      </c>
      <c r="B52" s="495" t="s">
        <v>128</v>
      </c>
      <c r="C52" s="303">
        <v>31.5</v>
      </c>
      <c r="D52" s="304">
        <f t="shared" si="7"/>
        <v>27090</v>
      </c>
      <c r="E52" s="305">
        <v>12.9</v>
      </c>
      <c r="F52" s="306">
        <f t="shared" si="1"/>
        <v>11094</v>
      </c>
      <c r="G52" s="307">
        <v>34.8</v>
      </c>
      <c r="H52" s="304">
        <f t="shared" si="5"/>
        <v>29927.999999999996</v>
      </c>
      <c r="I52" s="308">
        <v>14</v>
      </c>
      <c r="J52" s="306">
        <f t="shared" si="6"/>
        <v>12040</v>
      </c>
      <c r="K52" s="309">
        <v>91.6</v>
      </c>
      <c r="L52" s="308">
        <v>90.6</v>
      </c>
      <c r="M52" s="310">
        <v>91.4</v>
      </c>
      <c r="N52" s="309">
        <v>8.4</v>
      </c>
      <c r="O52" s="311" t="s">
        <v>0</v>
      </c>
      <c r="P52" s="312">
        <v>1</v>
      </c>
      <c r="Q52" s="313">
        <v>175</v>
      </c>
      <c r="R52" s="314" t="s">
        <v>56</v>
      </c>
      <c r="S52" s="304" t="s">
        <v>57</v>
      </c>
      <c r="T52" s="306" t="s">
        <v>167</v>
      </c>
      <c r="U52" s="315">
        <v>0.015</v>
      </c>
    </row>
    <row r="53" spans="1:21" ht="12">
      <c r="A53" s="502" t="s">
        <v>38</v>
      </c>
      <c r="B53" s="284" t="s">
        <v>164</v>
      </c>
      <c r="C53" s="289">
        <v>31</v>
      </c>
      <c r="D53" s="290">
        <f t="shared" si="7"/>
        <v>26660</v>
      </c>
      <c r="E53" s="291">
        <v>16</v>
      </c>
      <c r="F53" s="292">
        <f t="shared" si="1"/>
        <v>13760</v>
      </c>
      <c r="G53" s="293">
        <v>34.2</v>
      </c>
      <c r="H53" s="290">
        <f t="shared" si="5"/>
        <v>29412.000000000004</v>
      </c>
      <c r="I53" s="294">
        <v>17.5</v>
      </c>
      <c r="J53" s="292">
        <f t="shared" si="6"/>
        <v>15050</v>
      </c>
      <c r="K53" s="295">
        <v>91.7</v>
      </c>
      <c r="L53" s="294">
        <v>90.6</v>
      </c>
      <c r="M53" s="296">
        <v>90.2</v>
      </c>
      <c r="N53" s="295">
        <v>8.3</v>
      </c>
      <c r="O53" s="297" t="s">
        <v>0</v>
      </c>
      <c r="P53" s="298">
        <v>1.1</v>
      </c>
      <c r="Q53" s="299">
        <v>175</v>
      </c>
      <c r="R53" s="316" t="s">
        <v>56</v>
      </c>
      <c r="S53" s="290" t="s">
        <v>58</v>
      </c>
      <c r="T53" s="292" t="s">
        <v>167</v>
      </c>
      <c r="U53" s="301">
        <v>0.014</v>
      </c>
    </row>
    <row r="54" spans="1:21" ht="12.75" customHeight="1" thickBot="1">
      <c r="A54" s="504"/>
      <c r="B54" s="288" t="s">
        <v>141</v>
      </c>
      <c r="C54" s="150">
        <v>31</v>
      </c>
      <c r="D54" s="151">
        <f t="shared" si="7"/>
        <v>26660</v>
      </c>
      <c r="E54" s="152">
        <v>16</v>
      </c>
      <c r="F54" s="153">
        <f t="shared" si="1"/>
        <v>13760</v>
      </c>
      <c r="G54" s="158">
        <v>34.2</v>
      </c>
      <c r="H54" s="151">
        <f t="shared" si="5"/>
        <v>29412.000000000004</v>
      </c>
      <c r="I54" s="155">
        <v>17.5</v>
      </c>
      <c r="J54" s="153">
        <f t="shared" si="6"/>
        <v>15050</v>
      </c>
      <c r="K54" s="154">
        <v>91.7</v>
      </c>
      <c r="L54" s="155">
        <v>90.6</v>
      </c>
      <c r="M54" s="302">
        <v>89.5</v>
      </c>
      <c r="N54" s="154">
        <v>8.3</v>
      </c>
      <c r="O54" s="164" t="s">
        <v>0</v>
      </c>
      <c r="P54" s="165">
        <v>1.1</v>
      </c>
      <c r="Q54" s="166">
        <v>175</v>
      </c>
      <c r="R54" s="317" t="s">
        <v>56</v>
      </c>
      <c r="S54" s="151" t="s">
        <v>58</v>
      </c>
      <c r="T54" s="153" t="s">
        <v>167</v>
      </c>
      <c r="U54" s="161">
        <v>0.014</v>
      </c>
    </row>
    <row r="55" spans="1:21" ht="12">
      <c r="A55" s="502" t="s">
        <v>39</v>
      </c>
      <c r="B55" s="284" t="s">
        <v>142</v>
      </c>
      <c r="C55" s="289">
        <v>42</v>
      </c>
      <c r="D55" s="290">
        <f t="shared" si="7"/>
        <v>36120</v>
      </c>
      <c r="E55" s="291">
        <v>21</v>
      </c>
      <c r="F55" s="292">
        <f t="shared" si="1"/>
        <v>18060</v>
      </c>
      <c r="G55" s="293">
        <v>46.2</v>
      </c>
      <c r="H55" s="290">
        <f t="shared" si="5"/>
        <v>39732</v>
      </c>
      <c r="I55" s="294">
        <v>23</v>
      </c>
      <c r="J55" s="292">
        <f t="shared" si="6"/>
        <v>19780</v>
      </c>
      <c r="K55" s="295">
        <v>91.9</v>
      </c>
      <c r="L55" s="294">
        <v>90.9</v>
      </c>
      <c r="M55" s="296">
        <v>91.5</v>
      </c>
      <c r="N55" s="295">
        <v>8.1</v>
      </c>
      <c r="O55" s="297" t="s">
        <v>0</v>
      </c>
      <c r="P55" s="298">
        <v>1</v>
      </c>
      <c r="Q55" s="299">
        <v>175</v>
      </c>
      <c r="R55" s="316" t="s">
        <v>56</v>
      </c>
      <c r="S55" s="290" t="s">
        <v>58</v>
      </c>
      <c r="T55" s="292" t="s">
        <v>167</v>
      </c>
      <c r="U55" s="301">
        <v>0.02</v>
      </c>
    </row>
    <row r="56" spans="1:21" ht="12" customHeight="1">
      <c r="A56" s="503"/>
      <c r="B56" s="285" t="s">
        <v>143</v>
      </c>
      <c r="C56" s="318">
        <v>53</v>
      </c>
      <c r="D56" s="319">
        <f t="shared" si="7"/>
        <v>45580</v>
      </c>
      <c r="E56" s="320">
        <v>27</v>
      </c>
      <c r="F56" s="321">
        <f t="shared" si="1"/>
        <v>23220</v>
      </c>
      <c r="G56" s="322">
        <v>58.1</v>
      </c>
      <c r="H56" s="319">
        <f t="shared" si="5"/>
        <v>49966</v>
      </c>
      <c r="I56" s="323">
        <v>29.3</v>
      </c>
      <c r="J56" s="321">
        <f t="shared" si="6"/>
        <v>25198</v>
      </c>
      <c r="K56" s="324">
        <v>92</v>
      </c>
      <c r="L56" s="323">
        <v>91.2</v>
      </c>
      <c r="M56" s="325">
        <v>91.7</v>
      </c>
      <c r="N56" s="324">
        <v>8</v>
      </c>
      <c r="O56" s="326" t="s">
        <v>0</v>
      </c>
      <c r="P56" s="327">
        <v>0.8</v>
      </c>
      <c r="Q56" s="328">
        <v>175</v>
      </c>
      <c r="R56" s="329" t="s">
        <v>56</v>
      </c>
      <c r="S56" s="319" t="s">
        <v>58</v>
      </c>
      <c r="T56" s="321" t="s">
        <v>167</v>
      </c>
      <c r="U56" s="330">
        <v>0.025</v>
      </c>
    </row>
    <row r="57" spans="1:21" ht="12" customHeight="1">
      <c r="A57" s="503"/>
      <c r="B57" s="285" t="s">
        <v>32</v>
      </c>
      <c r="C57" s="318">
        <v>42</v>
      </c>
      <c r="D57" s="319">
        <f t="shared" si="7"/>
        <v>36120</v>
      </c>
      <c r="E57" s="320">
        <v>21</v>
      </c>
      <c r="F57" s="321">
        <f t="shared" si="1"/>
        <v>18060</v>
      </c>
      <c r="G57" s="322">
        <v>46.2</v>
      </c>
      <c r="H57" s="319">
        <f t="shared" si="5"/>
        <v>39732</v>
      </c>
      <c r="I57" s="323">
        <v>23</v>
      </c>
      <c r="J57" s="321">
        <f t="shared" si="6"/>
        <v>19780</v>
      </c>
      <c r="K57" s="324">
        <v>91.9</v>
      </c>
      <c r="L57" s="323">
        <v>90.9</v>
      </c>
      <c r="M57" s="325">
        <v>90</v>
      </c>
      <c r="N57" s="324">
        <v>8.1</v>
      </c>
      <c r="O57" s="326" t="s">
        <v>0</v>
      </c>
      <c r="P57" s="327">
        <v>1</v>
      </c>
      <c r="Q57" s="328">
        <v>175</v>
      </c>
      <c r="R57" s="329" t="s">
        <v>56</v>
      </c>
      <c r="S57" s="319" t="s">
        <v>58</v>
      </c>
      <c r="T57" s="321" t="s">
        <v>167</v>
      </c>
      <c r="U57" s="330">
        <v>0.02</v>
      </c>
    </row>
    <row r="58" spans="1:21" ht="12.75" customHeight="1" thickBot="1">
      <c r="A58" s="504"/>
      <c r="B58" s="288" t="s">
        <v>33</v>
      </c>
      <c r="C58" s="150">
        <v>53</v>
      </c>
      <c r="D58" s="151">
        <f t="shared" si="7"/>
        <v>45580</v>
      </c>
      <c r="E58" s="152">
        <v>27</v>
      </c>
      <c r="F58" s="153">
        <f t="shared" si="1"/>
        <v>23220</v>
      </c>
      <c r="G58" s="158">
        <v>58.1</v>
      </c>
      <c r="H58" s="151">
        <f t="shared" si="5"/>
        <v>49966</v>
      </c>
      <c r="I58" s="155">
        <v>29.3</v>
      </c>
      <c r="J58" s="153">
        <f t="shared" si="6"/>
        <v>25198</v>
      </c>
      <c r="K58" s="154">
        <v>92</v>
      </c>
      <c r="L58" s="155">
        <v>91.2</v>
      </c>
      <c r="M58" s="302">
        <v>90.5</v>
      </c>
      <c r="N58" s="154">
        <v>8</v>
      </c>
      <c r="O58" s="164" t="s">
        <v>0</v>
      </c>
      <c r="P58" s="165">
        <v>0.8</v>
      </c>
      <c r="Q58" s="166">
        <v>175</v>
      </c>
      <c r="R58" s="317" t="s">
        <v>56</v>
      </c>
      <c r="S58" s="151" t="s">
        <v>58</v>
      </c>
      <c r="T58" s="153" t="s">
        <v>167</v>
      </c>
      <c r="U58" s="161">
        <v>0.025</v>
      </c>
    </row>
    <row r="59" spans="1:21" ht="12">
      <c r="A59" s="502" t="s">
        <v>40</v>
      </c>
      <c r="B59" s="284" t="s">
        <v>34</v>
      </c>
      <c r="C59" s="289">
        <v>26</v>
      </c>
      <c r="D59" s="290">
        <f t="shared" si="7"/>
        <v>22360</v>
      </c>
      <c r="E59" s="291">
        <v>18.2</v>
      </c>
      <c r="F59" s="292">
        <f>E59*860</f>
        <v>15652</v>
      </c>
      <c r="G59" s="293">
        <v>28.8</v>
      </c>
      <c r="H59" s="290">
        <f t="shared" si="5"/>
        <v>24768</v>
      </c>
      <c r="I59" s="294">
        <v>19.9</v>
      </c>
      <c r="J59" s="292">
        <f t="shared" si="6"/>
        <v>17114</v>
      </c>
      <c r="K59" s="295">
        <v>91.6</v>
      </c>
      <c r="L59" s="294">
        <v>90.4</v>
      </c>
      <c r="M59" s="296">
        <v>90</v>
      </c>
      <c r="N59" s="295">
        <v>8.4</v>
      </c>
      <c r="O59" s="297" t="s">
        <v>0</v>
      </c>
      <c r="P59" s="298">
        <v>1.2</v>
      </c>
      <c r="Q59" s="299">
        <v>175</v>
      </c>
      <c r="R59" s="316" t="s">
        <v>167</v>
      </c>
      <c r="S59" s="290" t="s">
        <v>167</v>
      </c>
      <c r="T59" s="292" t="s">
        <v>59</v>
      </c>
      <c r="U59" s="301">
        <v>0.012</v>
      </c>
    </row>
    <row r="60" spans="1:21" ht="12" customHeight="1">
      <c r="A60" s="503"/>
      <c r="B60" s="285" t="s">
        <v>140</v>
      </c>
      <c r="C60" s="318">
        <v>31</v>
      </c>
      <c r="D60" s="319">
        <f t="shared" si="7"/>
        <v>26660</v>
      </c>
      <c r="E60" s="320">
        <v>21.7</v>
      </c>
      <c r="F60" s="321">
        <f aca="true" t="shared" si="8" ref="F60:F124">E60*860</f>
        <v>18662</v>
      </c>
      <c r="G60" s="322">
        <v>34.2</v>
      </c>
      <c r="H60" s="319">
        <f t="shared" si="5"/>
        <v>29412.000000000004</v>
      </c>
      <c r="I60" s="323">
        <v>23.7</v>
      </c>
      <c r="J60" s="321">
        <f t="shared" si="6"/>
        <v>20382</v>
      </c>
      <c r="K60" s="324">
        <v>91.7</v>
      </c>
      <c r="L60" s="323">
        <v>90.6</v>
      </c>
      <c r="M60" s="325">
        <v>90.5</v>
      </c>
      <c r="N60" s="324">
        <v>8.3</v>
      </c>
      <c r="O60" s="326" t="s">
        <v>0</v>
      </c>
      <c r="P60" s="327">
        <v>1.1</v>
      </c>
      <c r="Q60" s="328">
        <v>175</v>
      </c>
      <c r="R60" s="329" t="s">
        <v>167</v>
      </c>
      <c r="S60" s="319" t="s">
        <v>167</v>
      </c>
      <c r="T60" s="321" t="s">
        <v>59</v>
      </c>
      <c r="U60" s="330">
        <v>0.014</v>
      </c>
    </row>
    <row r="61" spans="1:21" ht="12" customHeight="1">
      <c r="A61" s="503"/>
      <c r="B61" s="285" t="s">
        <v>35</v>
      </c>
      <c r="C61" s="318">
        <v>26</v>
      </c>
      <c r="D61" s="319">
        <f t="shared" si="7"/>
        <v>22360</v>
      </c>
      <c r="E61" s="320">
        <v>18.2</v>
      </c>
      <c r="F61" s="321">
        <f t="shared" si="8"/>
        <v>15652</v>
      </c>
      <c r="G61" s="322">
        <v>28.8</v>
      </c>
      <c r="H61" s="319">
        <f t="shared" si="5"/>
        <v>24768</v>
      </c>
      <c r="I61" s="323">
        <v>19.9</v>
      </c>
      <c r="J61" s="321">
        <f t="shared" si="6"/>
        <v>17114</v>
      </c>
      <c r="K61" s="324">
        <v>91.6</v>
      </c>
      <c r="L61" s="323">
        <v>90.4</v>
      </c>
      <c r="M61" s="325">
        <v>89</v>
      </c>
      <c r="N61" s="324">
        <v>8.4</v>
      </c>
      <c r="O61" s="326" t="s">
        <v>0</v>
      </c>
      <c r="P61" s="327">
        <v>1.2</v>
      </c>
      <c r="Q61" s="328">
        <v>175</v>
      </c>
      <c r="R61" s="329" t="s">
        <v>167</v>
      </c>
      <c r="S61" s="319" t="s">
        <v>167</v>
      </c>
      <c r="T61" s="321" t="s">
        <v>59</v>
      </c>
      <c r="U61" s="330">
        <v>0.012</v>
      </c>
    </row>
    <row r="62" spans="1:21" ht="12.75" customHeight="1" thickBot="1">
      <c r="A62" s="504"/>
      <c r="B62" s="288" t="s">
        <v>141</v>
      </c>
      <c r="C62" s="150">
        <v>31</v>
      </c>
      <c r="D62" s="151">
        <f t="shared" si="7"/>
        <v>26660</v>
      </c>
      <c r="E62" s="152">
        <v>21.7</v>
      </c>
      <c r="F62" s="153">
        <f t="shared" si="8"/>
        <v>18662</v>
      </c>
      <c r="G62" s="158">
        <v>34.2</v>
      </c>
      <c r="H62" s="151">
        <f t="shared" si="5"/>
        <v>29412.000000000004</v>
      </c>
      <c r="I62" s="155">
        <v>23.7</v>
      </c>
      <c r="J62" s="153">
        <f t="shared" si="6"/>
        <v>20382</v>
      </c>
      <c r="K62" s="154">
        <v>91.7</v>
      </c>
      <c r="L62" s="155">
        <v>90.6</v>
      </c>
      <c r="M62" s="302">
        <v>90.5</v>
      </c>
      <c r="N62" s="154">
        <v>8.3</v>
      </c>
      <c r="O62" s="164" t="s">
        <v>0</v>
      </c>
      <c r="P62" s="165">
        <v>1.1</v>
      </c>
      <c r="Q62" s="166">
        <v>175</v>
      </c>
      <c r="R62" s="317" t="s">
        <v>167</v>
      </c>
      <c r="S62" s="151" t="s">
        <v>167</v>
      </c>
      <c r="T62" s="153" t="s">
        <v>59</v>
      </c>
      <c r="U62" s="161">
        <v>0.014</v>
      </c>
    </row>
    <row r="63" spans="1:21" ht="12">
      <c r="A63" s="502" t="s">
        <v>157</v>
      </c>
      <c r="B63" s="284" t="s">
        <v>142</v>
      </c>
      <c r="C63" s="289">
        <v>42</v>
      </c>
      <c r="D63" s="290">
        <f t="shared" si="7"/>
        <v>36120</v>
      </c>
      <c r="E63" s="291">
        <v>29.4</v>
      </c>
      <c r="F63" s="292">
        <f t="shared" si="8"/>
        <v>25284</v>
      </c>
      <c r="G63" s="293">
        <v>46.2</v>
      </c>
      <c r="H63" s="290">
        <f t="shared" si="5"/>
        <v>39732</v>
      </c>
      <c r="I63" s="294">
        <v>32.2</v>
      </c>
      <c r="J63" s="292">
        <f t="shared" si="6"/>
        <v>27692.000000000004</v>
      </c>
      <c r="K63" s="295">
        <v>91.9</v>
      </c>
      <c r="L63" s="294">
        <v>90.9</v>
      </c>
      <c r="M63" s="296">
        <v>91.5</v>
      </c>
      <c r="N63" s="295">
        <v>8.1</v>
      </c>
      <c r="O63" s="297" t="s">
        <v>0</v>
      </c>
      <c r="P63" s="298">
        <v>1</v>
      </c>
      <c r="Q63" s="299">
        <v>175</v>
      </c>
      <c r="R63" s="316" t="s">
        <v>167</v>
      </c>
      <c r="S63" s="290" t="s">
        <v>167</v>
      </c>
      <c r="T63" s="292" t="s">
        <v>59</v>
      </c>
      <c r="U63" s="301">
        <v>0.019</v>
      </c>
    </row>
    <row r="64" spans="1:21" ht="12" customHeight="1">
      <c r="A64" s="503"/>
      <c r="B64" s="285" t="s">
        <v>143</v>
      </c>
      <c r="C64" s="318">
        <v>53</v>
      </c>
      <c r="D64" s="319">
        <f t="shared" si="7"/>
        <v>45580</v>
      </c>
      <c r="E64" s="320">
        <v>37.1</v>
      </c>
      <c r="F64" s="321">
        <f t="shared" si="8"/>
        <v>31906</v>
      </c>
      <c r="G64" s="322">
        <v>58.1</v>
      </c>
      <c r="H64" s="319">
        <f t="shared" si="5"/>
        <v>49966</v>
      </c>
      <c r="I64" s="323">
        <v>40.3</v>
      </c>
      <c r="J64" s="321">
        <f t="shared" si="6"/>
        <v>34658</v>
      </c>
      <c r="K64" s="324">
        <v>92</v>
      </c>
      <c r="L64" s="323">
        <v>91.2</v>
      </c>
      <c r="M64" s="325">
        <v>91.7</v>
      </c>
      <c r="N64" s="324">
        <v>8</v>
      </c>
      <c r="O64" s="326" t="s">
        <v>0</v>
      </c>
      <c r="P64" s="327">
        <v>0.8</v>
      </c>
      <c r="Q64" s="328">
        <v>175</v>
      </c>
      <c r="R64" s="329" t="s">
        <v>167</v>
      </c>
      <c r="S64" s="319" t="s">
        <v>167</v>
      </c>
      <c r="T64" s="321" t="s">
        <v>59</v>
      </c>
      <c r="U64" s="330">
        <v>0.024</v>
      </c>
    </row>
    <row r="65" spans="1:21" ht="12" customHeight="1">
      <c r="A65" s="503"/>
      <c r="B65" s="285" t="s">
        <v>32</v>
      </c>
      <c r="C65" s="318">
        <v>42</v>
      </c>
      <c r="D65" s="319">
        <f t="shared" si="7"/>
        <v>36120</v>
      </c>
      <c r="E65" s="320">
        <v>29.4</v>
      </c>
      <c r="F65" s="321">
        <f t="shared" si="8"/>
        <v>25284</v>
      </c>
      <c r="G65" s="322">
        <v>46.2</v>
      </c>
      <c r="H65" s="319">
        <f t="shared" si="5"/>
        <v>39732</v>
      </c>
      <c r="I65" s="323">
        <v>32.2</v>
      </c>
      <c r="J65" s="321">
        <f t="shared" si="6"/>
        <v>27692.000000000004</v>
      </c>
      <c r="K65" s="324">
        <v>91.9</v>
      </c>
      <c r="L65" s="323">
        <v>90.9</v>
      </c>
      <c r="M65" s="325">
        <v>90</v>
      </c>
      <c r="N65" s="324">
        <v>8.1</v>
      </c>
      <c r="O65" s="326" t="s">
        <v>0</v>
      </c>
      <c r="P65" s="327">
        <v>1</v>
      </c>
      <c r="Q65" s="328">
        <v>175</v>
      </c>
      <c r="R65" s="329" t="s">
        <v>167</v>
      </c>
      <c r="S65" s="319" t="s">
        <v>167</v>
      </c>
      <c r="T65" s="321" t="s">
        <v>59</v>
      </c>
      <c r="U65" s="330">
        <v>0.019</v>
      </c>
    </row>
    <row r="66" spans="1:21" ht="12.75" customHeight="1" thickBot="1">
      <c r="A66" s="504"/>
      <c r="B66" s="288" t="s">
        <v>33</v>
      </c>
      <c r="C66" s="150">
        <v>53</v>
      </c>
      <c r="D66" s="151">
        <f t="shared" si="7"/>
        <v>45580</v>
      </c>
      <c r="E66" s="152">
        <v>37.1</v>
      </c>
      <c r="F66" s="153">
        <f t="shared" si="8"/>
        <v>31906</v>
      </c>
      <c r="G66" s="158">
        <v>58.1</v>
      </c>
      <c r="H66" s="151">
        <f t="shared" si="5"/>
        <v>49966</v>
      </c>
      <c r="I66" s="155">
        <v>40.3</v>
      </c>
      <c r="J66" s="153">
        <f t="shared" si="6"/>
        <v>34658</v>
      </c>
      <c r="K66" s="154">
        <v>92</v>
      </c>
      <c r="L66" s="155">
        <v>91.2</v>
      </c>
      <c r="M66" s="302">
        <v>90.5</v>
      </c>
      <c r="N66" s="154">
        <v>8</v>
      </c>
      <c r="O66" s="164" t="s">
        <v>0</v>
      </c>
      <c r="P66" s="165">
        <v>0.8</v>
      </c>
      <c r="Q66" s="166">
        <v>175</v>
      </c>
      <c r="R66" s="317" t="s">
        <v>167</v>
      </c>
      <c r="S66" s="151" t="s">
        <v>167</v>
      </c>
      <c r="T66" s="153" t="s">
        <v>59</v>
      </c>
      <c r="U66" s="161">
        <v>0.024</v>
      </c>
    </row>
    <row r="67" spans="1:21" ht="12.75" customHeight="1">
      <c r="A67" s="502" t="s">
        <v>211</v>
      </c>
      <c r="B67" s="284" t="s">
        <v>212</v>
      </c>
      <c r="C67" s="289">
        <v>31</v>
      </c>
      <c r="D67" s="290">
        <f t="shared" si="7"/>
        <v>26660</v>
      </c>
      <c r="E67" s="291">
        <v>16</v>
      </c>
      <c r="F67" s="292">
        <f t="shared" si="8"/>
        <v>13760</v>
      </c>
      <c r="G67" s="293">
        <v>34.2</v>
      </c>
      <c r="H67" s="290">
        <f t="shared" si="5"/>
        <v>29412.000000000004</v>
      </c>
      <c r="I67" s="294">
        <v>17.5</v>
      </c>
      <c r="J67" s="292">
        <f t="shared" si="6"/>
        <v>15050</v>
      </c>
      <c r="K67" s="295">
        <v>91.7</v>
      </c>
      <c r="L67" s="294">
        <v>90.6</v>
      </c>
      <c r="M67" s="296">
        <v>90.5</v>
      </c>
      <c r="N67" s="295">
        <v>8.3</v>
      </c>
      <c r="O67" s="297" t="s">
        <v>0</v>
      </c>
      <c r="P67" s="298">
        <v>1.1</v>
      </c>
      <c r="Q67" s="299">
        <v>175</v>
      </c>
      <c r="R67" s="316" t="s">
        <v>56</v>
      </c>
      <c r="S67" s="290" t="s">
        <v>58</v>
      </c>
      <c r="T67" s="292" t="s">
        <v>167</v>
      </c>
      <c r="U67" s="301">
        <v>0.014</v>
      </c>
    </row>
    <row r="68" spans="1:21" ht="12.75" customHeight="1" thickBot="1">
      <c r="A68" s="504"/>
      <c r="B68" s="288" t="s">
        <v>213</v>
      </c>
      <c r="C68" s="150">
        <v>31</v>
      </c>
      <c r="D68" s="151">
        <f t="shared" si="7"/>
        <v>26660</v>
      </c>
      <c r="E68" s="152">
        <v>16</v>
      </c>
      <c r="F68" s="153">
        <f t="shared" si="8"/>
        <v>13760</v>
      </c>
      <c r="G68" s="158">
        <v>34.2</v>
      </c>
      <c r="H68" s="151">
        <f t="shared" si="5"/>
        <v>29412.000000000004</v>
      </c>
      <c r="I68" s="155">
        <v>17.5</v>
      </c>
      <c r="J68" s="153">
        <f t="shared" si="6"/>
        <v>15050</v>
      </c>
      <c r="K68" s="154">
        <v>91.7</v>
      </c>
      <c r="L68" s="155">
        <v>90.6</v>
      </c>
      <c r="M68" s="302">
        <v>90.5</v>
      </c>
      <c r="N68" s="154">
        <v>8.3</v>
      </c>
      <c r="O68" s="164" t="s">
        <v>0</v>
      </c>
      <c r="P68" s="165">
        <v>1.1</v>
      </c>
      <c r="Q68" s="166">
        <v>175</v>
      </c>
      <c r="R68" s="317" t="s">
        <v>56</v>
      </c>
      <c r="S68" s="151" t="s">
        <v>58</v>
      </c>
      <c r="T68" s="153" t="s">
        <v>167</v>
      </c>
      <c r="U68" s="161">
        <v>0.014</v>
      </c>
    </row>
    <row r="69" spans="1:21" ht="12.75" customHeight="1">
      <c r="A69" s="538" t="s">
        <v>214</v>
      </c>
      <c r="B69" s="284" t="s">
        <v>215</v>
      </c>
      <c r="C69" s="289">
        <v>42</v>
      </c>
      <c r="D69" s="290">
        <f t="shared" si="7"/>
        <v>36120</v>
      </c>
      <c r="E69" s="291">
        <v>21</v>
      </c>
      <c r="F69" s="292">
        <f t="shared" si="8"/>
        <v>18060</v>
      </c>
      <c r="G69" s="293">
        <v>46.2</v>
      </c>
      <c r="H69" s="290">
        <f t="shared" si="5"/>
        <v>39732</v>
      </c>
      <c r="I69" s="294">
        <v>23</v>
      </c>
      <c r="J69" s="292">
        <f t="shared" si="6"/>
        <v>19780</v>
      </c>
      <c r="K69" s="295">
        <v>91.9</v>
      </c>
      <c r="L69" s="294" t="s">
        <v>190</v>
      </c>
      <c r="M69" s="296">
        <v>91.5</v>
      </c>
      <c r="N69" s="295">
        <v>8.1</v>
      </c>
      <c r="O69" s="297" t="s">
        <v>0</v>
      </c>
      <c r="P69" s="298">
        <v>1</v>
      </c>
      <c r="Q69" s="299">
        <v>175</v>
      </c>
      <c r="R69" s="316" t="s">
        <v>56</v>
      </c>
      <c r="S69" s="290" t="s">
        <v>58</v>
      </c>
      <c r="T69" s="292" t="s">
        <v>167</v>
      </c>
      <c r="U69" s="301">
        <v>0.02</v>
      </c>
    </row>
    <row r="70" spans="1:21" ht="12.75" customHeight="1">
      <c r="A70" s="539"/>
      <c r="B70" s="285" t="s">
        <v>216</v>
      </c>
      <c r="C70" s="318">
        <v>53</v>
      </c>
      <c r="D70" s="319">
        <f t="shared" si="7"/>
        <v>45580</v>
      </c>
      <c r="E70" s="320">
        <v>27</v>
      </c>
      <c r="F70" s="321">
        <f t="shared" si="8"/>
        <v>23220</v>
      </c>
      <c r="G70" s="322">
        <v>58.1</v>
      </c>
      <c r="H70" s="319">
        <f t="shared" si="5"/>
        <v>49966</v>
      </c>
      <c r="I70" s="323">
        <v>29.3</v>
      </c>
      <c r="J70" s="321">
        <f t="shared" si="6"/>
        <v>25198</v>
      </c>
      <c r="K70" s="324">
        <v>92</v>
      </c>
      <c r="L70" s="323">
        <v>91.2</v>
      </c>
      <c r="M70" s="325">
        <v>92</v>
      </c>
      <c r="N70" s="324">
        <v>8</v>
      </c>
      <c r="O70" s="326" t="s">
        <v>0</v>
      </c>
      <c r="P70" s="327">
        <v>0.8</v>
      </c>
      <c r="Q70" s="328">
        <v>175</v>
      </c>
      <c r="R70" s="329" t="s">
        <v>56</v>
      </c>
      <c r="S70" s="319" t="s">
        <v>58</v>
      </c>
      <c r="T70" s="321" t="s">
        <v>167</v>
      </c>
      <c r="U70" s="330">
        <v>0.025</v>
      </c>
    </row>
    <row r="71" spans="1:21" ht="12.75" customHeight="1">
      <c r="A71" s="539"/>
      <c r="B71" s="285" t="s">
        <v>217</v>
      </c>
      <c r="C71" s="318">
        <v>42</v>
      </c>
      <c r="D71" s="319">
        <f t="shared" si="7"/>
        <v>36120</v>
      </c>
      <c r="E71" s="320">
        <v>21</v>
      </c>
      <c r="F71" s="321">
        <f t="shared" si="8"/>
        <v>18060</v>
      </c>
      <c r="G71" s="322">
        <v>46.2</v>
      </c>
      <c r="H71" s="319">
        <f t="shared" si="5"/>
        <v>39732</v>
      </c>
      <c r="I71" s="323">
        <v>23</v>
      </c>
      <c r="J71" s="321">
        <f t="shared" si="6"/>
        <v>19780</v>
      </c>
      <c r="K71" s="324">
        <v>91.9</v>
      </c>
      <c r="L71" s="323">
        <v>90.9</v>
      </c>
      <c r="M71" s="325">
        <v>90</v>
      </c>
      <c r="N71" s="324">
        <v>8.1</v>
      </c>
      <c r="O71" s="326" t="s">
        <v>0</v>
      </c>
      <c r="P71" s="327">
        <v>1</v>
      </c>
      <c r="Q71" s="328">
        <v>175</v>
      </c>
      <c r="R71" s="329" t="s">
        <v>56</v>
      </c>
      <c r="S71" s="319" t="s">
        <v>58</v>
      </c>
      <c r="T71" s="321" t="s">
        <v>167</v>
      </c>
      <c r="U71" s="330">
        <v>0.02</v>
      </c>
    </row>
    <row r="72" spans="1:21" ht="12.75" customHeight="1" thickBot="1">
      <c r="A72" s="540"/>
      <c r="B72" s="331" t="s">
        <v>18</v>
      </c>
      <c r="C72" s="332">
        <v>53</v>
      </c>
      <c r="D72" s="333">
        <f t="shared" si="7"/>
        <v>45580</v>
      </c>
      <c r="E72" s="334">
        <v>27</v>
      </c>
      <c r="F72" s="335">
        <f t="shared" si="8"/>
        <v>23220</v>
      </c>
      <c r="G72" s="336">
        <v>58.1</v>
      </c>
      <c r="H72" s="333">
        <f t="shared" si="5"/>
        <v>49966</v>
      </c>
      <c r="I72" s="337">
        <v>29.3</v>
      </c>
      <c r="J72" s="335">
        <f t="shared" si="6"/>
        <v>25198</v>
      </c>
      <c r="K72" s="338">
        <v>92</v>
      </c>
      <c r="L72" s="337">
        <v>91.2</v>
      </c>
      <c r="M72" s="339">
        <v>90.5</v>
      </c>
      <c r="N72" s="338">
        <v>8</v>
      </c>
      <c r="O72" s="340" t="s">
        <v>0</v>
      </c>
      <c r="P72" s="341">
        <v>0.8</v>
      </c>
      <c r="Q72" s="342">
        <v>175</v>
      </c>
      <c r="R72" s="343" t="s">
        <v>56</v>
      </c>
      <c r="S72" s="333" t="s">
        <v>58</v>
      </c>
      <c r="T72" s="335" t="s">
        <v>167</v>
      </c>
      <c r="U72" s="344">
        <v>0.025</v>
      </c>
    </row>
    <row r="73" spans="1:21" ht="12.75" customHeight="1">
      <c r="A73" s="502" t="s">
        <v>191</v>
      </c>
      <c r="B73" s="284" t="s">
        <v>19</v>
      </c>
      <c r="C73" s="289">
        <v>26</v>
      </c>
      <c r="D73" s="290">
        <f t="shared" si="7"/>
        <v>22360</v>
      </c>
      <c r="E73" s="291">
        <v>18.2</v>
      </c>
      <c r="F73" s="292">
        <f t="shared" si="8"/>
        <v>15652</v>
      </c>
      <c r="G73" s="293">
        <v>28.8</v>
      </c>
      <c r="H73" s="290">
        <f t="shared" si="5"/>
        <v>24768</v>
      </c>
      <c r="I73" s="294">
        <v>19.9</v>
      </c>
      <c r="J73" s="292">
        <f t="shared" si="6"/>
        <v>17114</v>
      </c>
      <c r="K73" s="295">
        <v>91.6</v>
      </c>
      <c r="L73" s="294">
        <v>90.4</v>
      </c>
      <c r="M73" s="296">
        <v>90</v>
      </c>
      <c r="N73" s="295">
        <v>8.4</v>
      </c>
      <c r="O73" s="297" t="s">
        <v>0</v>
      </c>
      <c r="P73" s="298">
        <v>1.2</v>
      </c>
      <c r="Q73" s="299">
        <v>175</v>
      </c>
      <c r="R73" s="316" t="s">
        <v>167</v>
      </c>
      <c r="S73" s="290" t="s">
        <v>167</v>
      </c>
      <c r="T73" s="292" t="s">
        <v>59</v>
      </c>
      <c r="U73" s="301">
        <v>0.012</v>
      </c>
    </row>
    <row r="74" spans="1:21" ht="12.75" customHeight="1">
      <c r="A74" s="503"/>
      <c r="B74" s="285" t="s">
        <v>25</v>
      </c>
      <c r="C74" s="318">
        <v>31</v>
      </c>
      <c r="D74" s="319">
        <f t="shared" si="7"/>
        <v>26660</v>
      </c>
      <c r="E74" s="320">
        <v>21.7</v>
      </c>
      <c r="F74" s="321">
        <f t="shared" si="8"/>
        <v>18662</v>
      </c>
      <c r="G74" s="322">
        <v>34.2</v>
      </c>
      <c r="H74" s="319">
        <f t="shared" si="5"/>
        <v>29412.000000000004</v>
      </c>
      <c r="I74" s="323">
        <v>23.7</v>
      </c>
      <c r="J74" s="321">
        <f t="shared" si="6"/>
        <v>20382</v>
      </c>
      <c r="K74" s="324">
        <v>91.7</v>
      </c>
      <c r="L74" s="323">
        <v>90.6</v>
      </c>
      <c r="M74" s="325">
        <v>90.5</v>
      </c>
      <c r="N74" s="324">
        <v>8.3</v>
      </c>
      <c r="O74" s="326" t="s">
        <v>0</v>
      </c>
      <c r="P74" s="327">
        <v>1.1</v>
      </c>
      <c r="Q74" s="328">
        <v>175</v>
      </c>
      <c r="R74" s="329" t="s">
        <v>167</v>
      </c>
      <c r="S74" s="319" t="s">
        <v>167</v>
      </c>
      <c r="T74" s="321" t="s">
        <v>59</v>
      </c>
      <c r="U74" s="330">
        <v>0.014</v>
      </c>
    </row>
    <row r="75" spans="1:21" ht="12.75" customHeight="1">
      <c r="A75" s="503"/>
      <c r="B75" s="285" t="s">
        <v>27</v>
      </c>
      <c r="C75" s="318">
        <v>26</v>
      </c>
      <c r="D75" s="319">
        <f t="shared" si="7"/>
        <v>22360</v>
      </c>
      <c r="E75" s="320">
        <v>18.2</v>
      </c>
      <c r="F75" s="321">
        <f t="shared" si="8"/>
        <v>15652</v>
      </c>
      <c r="G75" s="322">
        <v>28.8</v>
      </c>
      <c r="H75" s="319">
        <f t="shared" si="5"/>
        <v>24768</v>
      </c>
      <c r="I75" s="323">
        <v>19.9</v>
      </c>
      <c r="J75" s="321">
        <f t="shared" si="6"/>
        <v>17114</v>
      </c>
      <c r="K75" s="324">
        <v>91.6</v>
      </c>
      <c r="L75" s="323">
        <v>90.4</v>
      </c>
      <c r="M75" s="325">
        <v>89</v>
      </c>
      <c r="N75" s="324">
        <v>8.4</v>
      </c>
      <c r="O75" s="326" t="s">
        <v>0</v>
      </c>
      <c r="P75" s="327">
        <v>1.2</v>
      </c>
      <c r="Q75" s="328">
        <v>175</v>
      </c>
      <c r="R75" s="329" t="s">
        <v>167</v>
      </c>
      <c r="S75" s="319" t="s">
        <v>167</v>
      </c>
      <c r="T75" s="321" t="s">
        <v>59</v>
      </c>
      <c r="U75" s="330">
        <v>0.012</v>
      </c>
    </row>
    <row r="76" spans="1:21" ht="12.75" customHeight="1" thickBot="1">
      <c r="A76" s="504"/>
      <c r="B76" s="288" t="s">
        <v>26</v>
      </c>
      <c r="C76" s="150">
        <v>31</v>
      </c>
      <c r="D76" s="151">
        <f t="shared" si="7"/>
        <v>26660</v>
      </c>
      <c r="E76" s="152">
        <v>21.7</v>
      </c>
      <c r="F76" s="153">
        <f t="shared" si="8"/>
        <v>18662</v>
      </c>
      <c r="G76" s="158">
        <v>34.2</v>
      </c>
      <c r="H76" s="151">
        <f t="shared" si="5"/>
        <v>29412.000000000004</v>
      </c>
      <c r="I76" s="155">
        <v>23.7</v>
      </c>
      <c r="J76" s="153">
        <f t="shared" si="6"/>
        <v>20382</v>
      </c>
      <c r="K76" s="154">
        <v>91.7</v>
      </c>
      <c r="L76" s="155">
        <v>90.6</v>
      </c>
      <c r="M76" s="302">
        <v>89.5</v>
      </c>
      <c r="N76" s="154">
        <v>8.3</v>
      </c>
      <c r="O76" s="164" t="s">
        <v>0</v>
      </c>
      <c r="P76" s="165">
        <v>1.1</v>
      </c>
      <c r="Q76" s="166">
        <v>175</v>
      </c>
      <c r="R76" s="317" t="s">
        <v>167</v>
      </c>
      <c r="S76" s="151" t="s">
        <v>167</v>
      </c>
      <c r="T76" s="153" t="s">
        <v>59</v>
      </c>
      <c r="U76" s="161">
        <v>0.014</v>
      </c>
    </row>
    <row r="77" spans="1:21" ht="12.75" customHeight="1">
      <c r="A77" s="502" t="s">
        <v>192</v>
      </c>
      <c r="B77" s="345" t="s">
        <v>28</v>
      </c>
      <c r="C77" s="289">
        <v>42</v>
      </c>
      <c r="D77" s="290">
        <f t="shared" si="7"/>
        <v>36120</v>
      </c>
      <c r="E77" s="291">
        <v>29.4</v>
      </c>
      <c r="F77" s="292">
        <f t="shared" si="8"/>
        <v>25284</v>
      </c>
      <c r="G77" s="293">
        <v>46.2</v>
      </c>
      <c r="H77" s="290">
        <f t="shared" si="5"/>
        <v>39732</v>
      </c>
      <c r="I77" s="294">
        <v>32.2</v>
      </c>
      <c r="J77" s="292">
        <f t="shared" si="6"/>
        <v>27692.000000000004</v>
      </c>
      <c r="K77" s="295">
        <v>91.9</v>
      </c>
      <c r="L77" s="294">
        <v>90.9</v>
      </c>
      <c r="M77" s="296">
        <v>91.5</v>
      </c>
      <c r="N77" s="295">
        <v>8.1</v>
      </c>
      <c r="O77" s="297" t="s">
        <v>0</v>
      </c>
      <c r="P77" s="298">
        <v>1</v>
      </c>
      <c r="Q77" s="299">
        <v>175</v>
      </c>
      <c r="R77" s="316" t="s">
        <v>167</v>
      </c>
      <c r="S77" s="290" t="s">
        <v>167</v>
      </c>
      <c r="T77" s="292" t="s">
        <v>59</v>
      </c>
      <c r="U77" s="301">
        <v>0.019</v>
      </c>
    </row>
    <row r="78" spans="1:21" ht="12.75" customHeight="1">
      <c r="A78" s="503"/>
      <c r="B78" s="346" t="s">
        <v>29</v>
      </c>
      <c r="C78" s="318">
        <v>53</v>
      </c>
      <c r="D78" s="319">
        <f t="shared" si="7"/>
        <v>45580</v>
      </c>
      <c r="E78" s="320">
        <v>37.1</v>
      </c>
      <c r="F78" s="321">
        <f t="shared" si="8"/>
        <v>31906</v>
      </c>
      <c r="G78" s="322">
        <v>58.1</v>
      </c>
      <c r="H78" s="319">
        <f t="shared" si="5"/>
        <v>49966</v>
      </c>
      <c r="I78" s="323">
        <v>40.3</v>
      </c>
      <c r="J78" s="321">
        <f t="shared" si="6"/>
        <v>34658</v>
      </c>
      <c r="K78" s="324">
        <v>92</v>
      </c>
      <c r="L78" s="323">
        <v>91.2</v>
      </c>
      <c r="M78" s="325">
        <v>92</v>
      </c>
      <c r="N78" s="324">
        <v>8</v>
      </c>
      <c r="O78" s="326" t="s">
        <v>0</v>
      </c>
      <c r="P78" s="327">
        <v>0.8</v>
      </c>
      <c r="Q78" s="328">
        <v>175</v>
      </c>
      <c r="R78" s="329" t="s">
        <v>167</v>
      </c>
      <c r="S78" s="319" t="s">
        <v>167</v>
      </c>
      <c r="T78" s="321" t="s">
        <v>59</v>
      </c>
      <c r="U78" s="330">
        <v>0.024</v>
      </c>
    </row>
    <row r="79" spans="1:21" ht="12.75" customHeight="1">
      <c r="A79" s="503"/>
      <c r="B79" s="346" t="s">
        <v>30</v>
      </c>
      <c r="C79" s="318">
        <v>42</v>
      </c>
      <c r="D79" s="319">
        <f t="shared" si="7"/>
        <v>36120</v>
      </c>
      <c r="E79" s="320">
        <v>29.4</v>
      </c>
      <c r="F79" s="321">
        <f t="shared" si="8"/>
        <v>25284</v>
      </c>
      <c r="G79" s="322">
        <v>46.2</v>
      </c>
      <c r="H79" s="319">
        <f t="shared" si="5"/>
        <v>39732</v>
      </c>
      <c r="I79" s="323">
        <v>32.2</v>
      </c>
      <c r="J79" s="321">
        <f t="shared" si="6"/>
        <v>27692.000000000004</v>
      </c>
      <c r="K79" s="324">
        <v>91.9</v>
      </c>
      <c r="L79" s="323">
        <v>90.9</v>
      </c>
      <c r="M79" s="325">
        <v>90</v>
      </c>
      <c r="N79" s="324">
        <v>8.1</v>
      </c>
      <c r="O79" s="326" t="s">
        <v>0</v>
      </c>
      <c r="P79" s="327">
        <v>1</v>
      </c>
      <c r="Q79" s="328">
        <v>175</v>
      </c>
      <c r="R79" s="329" t="s">
        <v>167</v>
      </c>
      <c r="S79" s="319" t="s">
        <v>167</v>
      </c>
      <c r="T79" s="321" t="s">
        <v>59</v>
      </c>
      <c r="U79" s="330">
        <v>0.019</v>
      </c>
    </row>
    <row r="80" spans="1:21" ht="12.75" customHeight="1" thickBot="1">
      <c r="A80" s="504"/>
      <c r="B80" s="347" t="s">
        <v>31</v>
      </c>
      <c r="C80" s="150">
        <v>53</v>
      </c>
      <c r="D80" s="151">
        <f aca="true" t="shared" si="9" ref="D80:D163">C80*860</f>
        <v>45580</v>
      </c>
      <c r="E80" s="152">
        <v>37.1</v>
      </c>
      <c r="F80" s="153">
        <f t="shared" si="8"/>
        <v>31906</v>
      </c>
      <c r="G80" s="158">
        <v>58.1</v>
      </c>
      <c r="H80" s="151">
        <f t="shared" si="5"/>
        <v>49966</v>
      </c>
      <c r="I80" s="155">
        <v>40.3</v>
      </c>
      <c r="J80" s="153">
        <f t="shared" si="6"/>
        <v>34658</v>
      </c>
      <c r="K80" s="154">
        <v>92</v>
      </c>
      <c r="L80" s="155">
        <v>91.2</v>
      </c>
      <c r="M80" s="302">
        <v>90.5</v>
      </c>
      <c r="N80" s="154">
        <v>8</v>
      </c>
      <c r="O80" s="164" t="s">
        <v>0</v>
      </c>
      <c r="P80" s="165">
        <v>0.8</v>
      </c>
      <c r="Q80" s="166">
        <v>175</v>
      </c>
      <c r="R80" s="317" t="s">
        <v>167</v>
      </c>
      <c r="S80" s="151" t="s">
        <v>167</v>
      </c>
      <c r="T80" s="153" t="s">
        <v>59</v>
      </c>
      <c r="U80" s="161">
        <v>0.024</v>
      </c>
    </row>
    <row r="81" spans="1:21" ht="12.75" thickBot="1">
      <c r="A81" s="208" t="s">
        <v>70</v>
      </c>
      <c r="B81" s="283" t="s">
        <v>165</v>
      </c>
      <c r="C81" s="303">
        <v>31.5</v>
      </c>
      <c r="D81" s="304">
        <f>C81*860</f>
        <v>27090</v>
      </c>
      <c r="E81" s="305">
        <v>21</v>
      </c>
      <c r="F81" s="306">
        <f>E81*860</f>
        <v>18060</v>
      </c>
      <c r="G81" s="307">
        <v>34.8</v>
      </c>
      <c r="H81" s="304">
        <f>G81*860</f>
        <v>29927.999999999996</v>
      </c>
      <c r="I81" s="308">
        <v>22.8</v>
      </c>
      <c r="J81" s="306">
        <f>I81*860</f>
        <v>19608</v>
      </c>
      <c r="K81" s="309">
        <v>92.1</v>
      </c>
      <c r="L81" s="308">
        <v>90.5</v>
      </c>
      <c r="M81" s="310">
        <v>91.8</v>
      </c>
      <c r="N81" s="309">
        <v>7.9</v>
      </c>
      <c r="O81" s="311" t="s">
        <v>172</v>
      </c>
      <c r="P81" s="312">
        <v>1.6</v>
      </c>
      <c r="Q81" s="313">
        <v>160</v>
      </c>
      <c r="R81" s="314" t="s">
        <v>167</v>
      </c>
      <c r="S81" s="304" t="s">
        <v>167</v>
      </c>
      <c r="T81" s="348" t="s">
        <v>174</v>
      </c>
      <c r="U81" s="315">
        <v>0.014</v>
      </c>
    </row>
    <row r="82" spans="1:21" ht="12.75" thickBot="1">
      <c r="A82" s="208" t="s">
        <v>138</v>
      </c>
      <c r="B82" s="283" t="s">
        <v>165</v>
      </c>
      <c r="C82" s="303">
        <v>32.6</v>
      </c>
      <c r="D82" s="304">
        <f>C82*860</f>
        <v>28036</v>
      </c>
      <c r="E82" s="305">
        <v>22</v>
      </c>
      <c r="F82" s="306">
        <f>E82*860</f>
        <v>18920</v>
      </c>
      <c r="G82" s="307">
        <v>34.8</v>
      </c>
      <c r="H82" s="304">
        <f>G82*860</f>
        <v>29927.999999999996</v>
      </c>
      <c r="I82" s="308">
        <v>23.3</v>
      </c>
      <c r="J82" s="306">
        <f>I82*860</f>
        <v>20038</v>
      </c>
      <c r="K82" s="309">
        <v>94.8</v>
      </c>
      <c r="L82" s="308">
        <v>93.6</v>
      </c>
      <c r="M82" s="310">
        <v>95.5</v>
      </c>
      <c r="N82" s="309">
        <v>5.2</v>
      </c>
      <c r="O82" s="311" t="s">
        <v>172</v>
      </c>
      <c r="P82" s="312">
        <v>1.2</v>
      </c>
      <c r="Q82" s="313">
        <v>140</v>
      </c>
      <c r="R82" s="314" t="s">
        <v>167</v>
      </c>
      <c r="S82" s="304" t="s">
        <v>167</v>
      </c>
      <c r="T82" s="348">
        <v>13.8</v>
      </c>
      <c r="U82" s="315">
        <v>0.014</v>
      </c>
    </row>
    <row r="83" spans="1:21" ht="12.75" customHeight="1">
      <c r="A83" s="463" t="s">
        <v>194</v>
      </c>
      <c r="B83" s="345" t="s">
        <v>120</v>
      </c>
      <c r="C83" s="289">
        <v>84</v>
      </c>
      <c r="D83" s="290">
        <f t="shared" si="9"/>
        <v>72240</v>
      </c>
      <c r="E83" s="291">
        <v>21</v>
      </c>
      <c r="F83" s="292">
        <f t="shared" si="8"/>
        <v>18060</v>
      </c>
      <c r="G83" s="293">
        <v>92.4</v>
      </c>
      <c r="H83" s="290">
        <f t="shared" si="5"/>
        <v>79464</v>
      </c>
      <c r="I83" s="294">
        <v>23</v>
      </c>
      <c r="J83" s="292">
        <f t="shared" si="6"/>
        <v>19780</v>
      </c>
      <c r="K83" s="295">
        <v>91.9</v>
      </c>
      <c r="L83" s="294">
        <v>90.9</v>
      </c>
      <c r="M83" s="296">
        <v>91.3</v>
      </c>
      <c r="N83" s="295">
        <v>8.1</v>
      </c>
      <c r="O83" s="297" t="s">
        <v>0</v>
      </c>
      <c r="P83" s="298">
        <v>1</v>
      </c>
      <c r="Q83" s="299">
        <v>175</v>
      </c>
      <c r="R83" s="316" t="s">
        <v>56</v>
      </c>
      <c r="S83" s="290" t="s">
        <v>58</v>
      </c>
      <c r="T83" s="292" t="s">
        <v>167</v>
      </c>
      <c r="U83" s="301">
        <v>0.039</v>
      </c>
    </row>
    <row r="84" spans="1:21" ht="12.75" customHeight="1">
      <c r="A84" s="464"/>
      <c r="B84" s="346" t="s">
        <v>121</v>
      </c>
      <c r="C84" s="318">
        <v>105.7</v>
      </c>
      <c r="D84" s="319">
        <f t="shared" si="9"/>
        <v>90902</v>
      </c>
      <c r="E84" s="320">
        <v>27</v>
      </c>
      <c r="F84" s="321">
        <f t="shared" si="8"/>
        <v>23220</v>
      </c>
      <c r="G84" s="322">
        <v>115.9</v>
      </c>
      <c r="H84" s="319">
        <f t="shared" si="5"/>
        <v>99674</v>
      </c>
      <c r="I84" s="323">
        <v>29.3</v>
      </c>
      <c r="J84" s="321">
        <f t="shared" si="6"/>
        <v>25198</v>
      </c>
      <c r="K84" s="324">
        <v>92</v>
      </c>
      <c r="L84" s="323">
        <v>91.2</v>
      </c>
      <c r="M84" s="325">
        <v>92.1</v>
      </c>
      <c r="N84" s="324">
        <v>8</v>
      </c>
      <c r="O84" s="326" t="s">
        <v>0</v>
      </c>
      <c r="P84" s="327">
        <v>8</v>
      </c>
      <c r="Q84" s="328">
        <v>175</v>
      </c>
      <c r="R84" s="329" t="s">
        <v>56</v>
      </c>
      <c r="S84" s="319" t="s">
        <v>58</v>
      </c>
      <c r="T84" s="321" t="s">
        <v>167</v>
      </c>
      <c r="U84" s="330">
        <v>0.049</v>
      </c>
    </row>
    <row r="85" spans="1:21" ht="12.75" customHeight="1">
      <c r="A85" s="464"/>
      <c r="B85" s="346" t="s">
        <v>122</v>
      </c>
      <c r="C85" s="318">
        <v>84</v>
      </c>
      <c r="D85" s="319">
        <f t="shared" si="9"/>
        <v>72240</v>
      </c>
      <c r="E85" s="320">
        <v>21</v>
      </c>
      <c r="F85" s="321">
        <f t="shared" si="8"/>
        <v>18060</v>
      </c>
      <c r="G85" s="322">
        <v>92.4</v>
      </c>
      <c r="H85" s="319">
        <f t="shared" si="5"/>
        <v>79464</v>
      </c>
      <c r="I85" s="323">
        <v>23</v>
      </c>
      <c r="J85" s="321">
        <f t="shared" si="6"/>
        <v>19780</v>
      </c>
      <c r="K85" s="324">
        <v>91.9</v>
      </c>
      <c r="L85" s="323">
        <v>90.9</v>
      </c>
      <c r="M85" s="325">
        <v>90.3</v>
      </c>
      <c r="N85" s="324">
        <v>8.1</v>
      </c>
      <c r="O85" s="326" t="s">
        <v>0</v>
      </c>
      <c r="P85" s="327">
        <v>1</v>
      </c>
      <c r="Q85" s="328">
        <v>175</v>
      </c>
      <c r="R85" s="329" t="s">
        <v>56</v>
      </c>
      <c r="S85" s="319" t="s">
        <v>58</v>
      </c>
      <c r="T85" s="321" t="s">
        <v>167</v>
      </c>
      <c r="U85" s="330">
        <v>0.039</v>
      </c>
    </row>
    <row r="86" spans="1:21" ht="12.75" customHeight="1" thickBot="1">
      <c r="A86" s="465"/>
      <c r="B86" s="347" t="s">
        <v>123</v>
      </c>
      <c r="C86" s="150">
        <v>105.7</v>
      </c>
      <c r="D86" s="151">
        <f t="shared" si="9"/>
        <v>90902</v>
      </c>
      <c r="E86" s="152">
        <v>27</v>
      </c>
      <c r="F86" s="153">
        <f t="shared" si="8"/>
        <v>23220</v>
      </c>
      <c r="G86" s="158">
        <v>115.9</v>
      </c>
      <c r="H86" s="151">
        <f t="shared" si="5"/>
        <v>99674</v>
      </c>
      <c r="I86" s="155">
        <v>29.3</v>
      </c>
      <c r="J86" s="153">
        <f t="shared" si="6"/>
        <v>25198</v>
      </c>
      <c r="K86" s="154">
        <v>92</v>
      </c>
      <c r="L86" s="155">
        <v>91.2</v>
      </c>
      <c r="M86" s="302">
        <v>90.3</v>
      </c>
      <c r="N86" s="154">
        <v>8</v>
      </c>
      <c r="O86" s="164" t="s">
        <v>0</v>
      </c>
      <c r="P86" s="165">
        <v>8</v>
      </c>
      <c r="Q86" s="166">
        <v>175</v>
      </c>
      <c r="R86" s="317" t="s">
        <v>56</v>
      </c>
      <c r="S86" s="151" t="s">
        <v>58</v>
      </c>
      <c r="T86" s="153" t="s">
        <v>167</v>
      </c>
      <c r="U86" s="161">
        <v>0.049</v>
      </c>
    </row>
    <row r="87" spans="1:21" ht="12.75" customHeight="1">
      <c r="A87" s="541" t="s">
        <v>193</v>
      </c>
      <c r="B87" s="345" t="s">
        <v>120</v>
      </c>
      <c r="C87" s="289">
        <v>84</v>
      </c>
      <c r="D87" s="290">
        <f t="shared" si="9"/>
        <v>72240</v>
      </c>
      <c r="E87" s="291">
        <v>29.4</v>
      </c>
      <c r="F87" s="292">
        <f t="shared" si="8"/>
        <v>25284</v>
      </c>
      <c r="G87" s="293">
        <v>92.4</v>
      </c>
      <c r="H87" s="290">
        <f t="shared" si="5"/>
        <v>79464</v>
      </c>
      <c r="I87" s="294">
        <v>32.2</v>
      </c>
      <c r="J87" s="292">
        <f t="shared" si="6"/>
        <v>27692.000000000004</v>
      </c>
      <c r="K87" s="295">
        <v>91.9</v>
      </c>
      <c r="L87" s="294">
        <v>90.9</v>
      </c>
      <c r="M87" s="296">
        <v>91.3</v>
      </c>
      <c r="N87" s="295">
        <v>8.1</v>
      </c>
      <c r="O87" s="297" t="s">
        <v>0</v>
      </c>
      <c r="P87" s="298">
        <v>1</v>
      </c>
      <c r="Q87" s="299">
        <v>165</v>
      </c>
      <c r="R87" s="316" t="s">
        <v>167</v>
      </c>
      <c r="S87" s="290" t="s">
        <v>167</v>
      </c>
      <c r="T87" s="292" t="s">
        <v>178</v>
      </c>
      <c r="U87" s="301">
        <v>0.037</v>
      </c>
    </row>
    <row r="88" spans="1:21" ht="12.75" customHeight="1">
      <c r="A88" s="542"/>
      <c r="B88" s="346" t="s">
        <v>121</v>
      </c>
      <c r="C88" s="318">
        <v>105.7</v>
      </c>
      <c r="D88" s="319">
        <f t="shared" si="9"/>
        <v>90902</v>
      </c>
      <c r="E88" s="320">
        <v>37.1</v>
      </c>
      <c r="F88" s="321">
        <f t="shared" si="8"/>
        <v>31906</v>
      </c>
      <c r="G88" s="322">
        <v>115.9</v>
      </c>
      <c r="H88" s="319">
        <f t="shared" si="5"/>
        <v>99674</v>
      </c>
      <c r="I88" s="323">
        <v>40.3</v>
      </c>
      <c r="J88" s="321">
        <f t="shared" si="6"/>
        <v>34658</v>
      </c>
      <c r="K88" s="324">
        <v>92</v>
      </c>
      <c r="L88" s="323">
        <v>91.2</v>
      </c>
      <c r="M88" s="325">
        <v>92.1</v>
      </c>
      <c r="N88" s="324">
        <v>8</v>
      </c>
      <c r="O88" s="326" t="s">
        <v>0</v>
      </c>
      <c r="P88" s="327">
        <v>0.8</v>
      </c>
      <c r="Q88" s="328">
        <v>165</v>
      </c>
      <c r="R88" s="329" t="s">
        <v>167</v>
      </c>
      <c r="S88" s="319" t="s">
        <v>167</v>
      </c>
      <c r="T88" s="321" t="s">
        <v>178</v>
      </c>
      <c r="U88" s="330">
        <v>0.047</v>
      </c>
    </row>
    <row r="89" spans="1:21" ht="12.75" customHeight="1">
      <c r="A89" s="542"/>
      <c r="B89" s="346" t="s">
        <v>122</v>
      </c>
      <c r="C89" s="318">
        <v>84</v>
      </c>
      <c r="D89" s="319">
        <f t="shared" si="9"/>
        <v>72240</v>
      </c>
      <c r="E89" s="320">
        <v>29.4</v>
      </c>
      <c r="F89" s="321">
        <f t="shared" si="8"/>
        <v>25284</v>
      </c>
      <c r="G89" s="322">
        <v>92.4</v>
      </c>
      <c r="H89" s="319">
        <f t="shared" si="5"/>
        <v>79464</v>
      </c>
      <c r="I89" s="323">
        <v>32.2</v>
      </c>
      <c r="J89" s="321">
        <f t="shared" si="6"/>
        <v>27692.000000000004</v>
      </c>
      <c r="K89" s="324">
        <v>91.9</v>
      </c>
      <c r="L89" s="323">
        <v>90.9</v>
      </c>
      <c r="M89" s="325">
        <v>90.3</v>
      </c>
      <c r="N89" s="324">
        <v>8.1</v>
      </c>
      <c r="O89" s="326" t="s">
        <v>0</v>
      </c>
      <c r="P89" s="327">
        <v>1</v>
      </c>
      <c r="Q89" s="328">
        <v>165</v>
      </c>
      <c r="R89" s="329" t="s">
        <v>167</v>
      </c>
      <c r="S89" s="319" t="s">
        <v>167</v>
      </c>
      <c r="T89" s="321" t="s">
        <v>178</v>
      </c>
      <c r="U89" s="330">
        <v>0.037</v>
      </c>
    </row>
    <row r="90" spans="1:21" ht="12.75" customHeight="1" thickBot="1">
      <c r="A90" s="543"/>
      <c r="B90" s="347" t="s">
        <v>123</v>
      </c>
      <c r="C90" s="150">
        <v>105.7</v>
      </c>
      <c r="D90" s="151">
        <f t="shared" si="9"/>
        <v>90902</v>
      </c>
      <c r="E90" s="152">
        <v>37.1</v>
      </c>
      <c r="F90" s="153">
        <f t="shared" si="8"/>
        <v>31906</v>
      </c>
      <c r="G90" s="158">
        <v>115.9</v>
      </c>
      <c r="H90" s="151">
        <f t="shared" si="5"/>
        <v>99674</v>
      </c>
      <c r="I90" s="155">
        <v>40.3</v>
      </c>
      <c r="J90" s="153">
        <f t="shared" si="6"/>
        <v>34658</v>
      </c>
      <c r="K90" s="154">
        <v>92</v>
      </c>
      <c r="L90" s="155">
        <v>91.2</v>
      </c>
      <c r="M90" s="302">
        <v>90.3</v>
      </c>
      <c r="N90" s="154">
        <v>8</v>
      </c>
      <c r="O90" s="164" t="s">
        <v>0</v>
      </c>
      <c r="P90" s="165">
        <v>0.8</v>
      </c>
      <c r="Q90" s="166">
        <v>165</v>
      </c>
      <c r="R90" s="317" t="s">
        <v>167</v>
      </c>
      <c r="S90" s="151" t="s">
        <v>167</v>
      </c>
      <c r="T90" s="153" t="s">
        <v>178</v>
      </c>
      <c r="U90" s="161">
        <v>0.047</v>
      </c>
    </row>
    <row r="91" spans="1:21" ht="12.75" customHeight="1">
      <c r="A91" s="502" t="s">
        <v>46</v>
      </c>
      <c r="B91" s="223">
        <v>50</v>
      </c>
      <c r="C91" s="224">
        <v>53</v>
      </c>
      <c r="D91" s="225">
        <f t="shared" si="9"/>
        <v>45580</v>
      </c>
      <c r="E91" s="226">
        <v>12</v>
      </c>
      <c r="F91" s="227">
        <f t="shared" si="8"/>
        <v>10320</v>
      </c>
      <c r="G91" s="228">
        <v>58</v>
      </c>
      <c r="H91" s="225">
        <f t="shared" si="5"/>
        <v>49880</v>
      </c>
      <c r="I91" s="229">
        <v>13</v>
      </c>
      <c r="J91" s="227">
        <f t="shared" si="6"/>
        <v>11180</v>
      </c>
      <c r="K91" s="230">
        <v>91.8</v>
      </c>
      <c r="L91" s="229">
        <v>91.4</v>
      </c>
      <c r="M91" s="231">
        <v>92.7</v>
      </c>
      <c r="N91" s="230">
        <v>8.2</v>
      </c>
      <c r="O91" s="232" t="s">
        <v>0</v>
      </c>
      <c r="P91" s="233">
        <v>0.4</v>
      </c>
      <c r="Q91" s="234">
        <v>150</v>
      </c>
      <c r="R91" s="235" t="s">
        <v>179</v>
      </c>
      <c r="S91" s="236" t="s">
        <v>180</v>
      </c>
      <c r="T91" s="227" t="s">
        <v>167</v>
      </c>
      <c r="U91" s="237">
        <v>0.024</v>
      </c>
    </row>
    <row r="92" spans="1:21" ht="12.75" customHeight="1">
      <c r="A92" s="503"/>
      <c r="B92" s="268">
        <v>75</v>
      </c>
      <c r="C92" s="269">
        <v>79.5</v>
      </c>
      <c r="D92" s="270">
        <f t="shared" si="9"/>
        <v>68370</v>
      </c>
      <c r="E92" s="271">
        <v>12</v>
      </c>
      <c r="F92" s="272">
        <f t="shared" si="8"/>
        <v>10320</v>
      </c>
      <c r="G92" s="273">
        <v>87</v>
      </c>
      <c r="H92" s="270">
        <f t="shared" si="5"/>
        <v>74820</v>
      </c>
      <c r="I92" s="274">
        <v>13</v>
      </c>
      <c r="J92" s="272">
        <f t="shared" si="6"/>
        <v>11180</v>
      </c>
      <c r="K92" s="275">
        <v>91.8</v>
      </c>
      <c r="L92" s="274">
        <v>91.4</v>
      </c>
      <c r="M92" s="276">
        <v>92.7</v>
      </c>
      <c r="N92" s="275">
        <v>8.2</v>
      </c>
      <c r="O92" s="277" t="s">
        <v>0</v>
      </c>
      <c r="P92" s="278">
        <v>0.4</v>
      </c>
      <c r="Q92" s="279">
        <v>150</v>
      </c>
      <c r="R92" s="280" t="s">
        <v>179</v>
      </c>
      <c r="S92" s="281" t="s">
        <v>180</v>
      </c>
      <c r="T92" s="272" t="s">
        <v>167</v>
      </c>
      <c r="U92" s="282">
        <v>0.037</v>
      </c>
    </row>
    <row r="93" spans="1:21" ht="12.75" customHeight="1" thickBot="1">
      <c r="A93" s="504"/>
      <c r="B93" s="238">
        <v>100</v>
      </c>
      <c r="C93" s="239">
        <v>105.8</v>
      </c>
      <c r="D93" s="240">
        <f t="shared" si="9"/>
        <v>90988</v>
      </c>
      <c r="E93" s="241">
        <v>12</v>
      </c>
      <c r="F93" s="242">
        <f t="shared" si="8"/>
        <v>10320</v>
      </c>
      <c r="G93" s="243">
        <v>115.7</v>
      </c>
      <c r="H93" s="240">
        <f t="shared" si="5"/>
        <v>99502</v>
      </c>
      <c r="I93" s="244">
        <v>13</v>
      </c>
      <c r="J93" s="242">
        <f t="shared" si="6"/>
        <v>11180</v>
      </c>
      <c r="K93" s="245">
        <v>91.8</v>
      </c>
      <c r="L93" s="244">
        <v>91.4</v>
      </c>
      <c r="M93" s="246">
        <v>92.7</v>
      </c>
      <c r="N93" s="245">
        <v>8.2</v>
      </c>
      <c r="O93" s="247" t="s">
        <v>0</v>
      </c>
      <c r="P93" s="248">
        <v>0.4</v>
      </c>
      <c r="Q93" s="249">
        <v>150</v>
      </c>
      <c r="R93" s="250" t="s">
        <v>179</v>
      </c>
      <c r="S93" s="251" t="s">
        <v>180</v>
      </c>
      <c r="T93" s="242" t="s">
        <v>167</v>
      </c>
      <c r="U93" s="252">
        <v>0.049</v>
      </c>
    </row>
    <row r="94" spans="1:21" ht="12">
      <c r="A94" s="502" t="s">
        <v>203</v>
      </c>
      <c r="B94" s="284">
        <v>100</v>
      </c>
      <c r="C94" s="289">
        <v>100</v>
      </c>
      <c r="D94" s="290">
        <f t="shared" si="9"/>
        <v>86000</v>
      </c>
      <c r="E94" s="291">
        <v>50</v>
      </c>
      <c r="F94" s="292">
        <f t="shared" si="8"/>
        <v>43000</v>
      </c>
      <c r="G94" s="293">
        <v>107</v>
      </c>
      <c r="H94" s="290">
        <f t="shared" si="5"/>
        <v>92020</v>
      </c>
      <c r="I94" s="294">
        <v>53.5</v>
      </c>
      <c r="J94" s="292">
        <f t="shared" si="6"/>
        <v>46010</v>
      </c>
      <c r="K94" s="295">
        <v>94.4</v>
      </c>
      <c r="L94" s="294">
        <v>93.5</v>
      </c>
      <c r="M94" s="296">
        <v>93.4</v>
      </c>
      <c r="N94" s="295">
        <v>5.6</v>
      </c>
      <c r="O94" s="297" t="s">
        <v>0</v>
      </c>
      <c r="P94" s="298">
        <v>0.9</v>
      </c>
      <c r="Q94" s="299">
        <v>125</v>
      </c>
      <c r="R94" s="316" t="s">
        <v>204</v>
      </c>
      <c r="S94" s="290" t="s">
        <v>58</v>
      </c>
      <c r="T94" s="292" t="s">
        <v>205</v>
      </c>
      <c r="U94" s="301">
        <v>0.047</v>
      </c>
    </row>
    <row r="95" spans="1:21" ht="12" customHeight="1">
      <c r="A95" s="503"/>
      <c r="B95" s="285">
        <v>120</v>
      </c>
      <c r="C95" s="318">
        <v>120</v>
      </c>
      <c r="D95" s="319">
        <f t="shared" si="9"/>
        <v>103200</v>
      </c>
      <c r="E95" s="320">
        <v>60</v>
      </c>
      <c r="F95" s="321">
        <f t="shared" si="8"/>
        <v>51600</v>
      </c>
      <c r="G95" s="322">
        <v>129</v>
      </c>
      <c r="H95" s="319">
        <f t="shared" si="5"/>
        <v>110940</v>
      </c>
      <c r="I95" s="323">
        <v>64.5</v>
      </c>
      <c r="J95" s="321">
        <f t="shared" si="6"/>
        <v>55470</v>
      </c>
      <c r="K95" s="324">
        <v>93.9</v>
      </c>
      <c r="L95" s="323">
        <v>93</v>
      </c>
      <c r="M95" s="325">
        <v>92.5</v>
      </c>
      <c r="N95" s="324">
        <v>6.1</v>
      </c>
      <c r="O95" s="326" t="s">
        <v>0</v>
      </c>
      <c r="P95" s="327">
        <v>0.9</v>
      </c>
      <c r="Q95" s="328">
        <v>133</v>
      </c>
      <c r="R95" s="329" t="s">
        <v>204</v>
      </c>
      <c r="S95" s="319" t="s">
        <v>58</v>
      </c>
      <c r="T95" s="321" t="s">
        <v>205</v>
      </c>
      <c r="U95" s="330">
        <v>0.057</v>
      </c>
    </row>
    <row r="96" spans="1:21" ht="12" customHeight="1">
      <c r="A96" s="503"/>
      <c r="B96" s="285">
        <v>150</v>
      </c>
      <c r="C96" s="318">
        <v>150</v>
      </c>
      <c r="D96" s="319">
        <f t="shared" si="9"/>
        <v>129000</v>
      </c>
      <c r="E96" s="320">
        <v>75</v>
      </c>
      <c r="F96" s="321">
        <f t="shared" si="8"/>
        <v>64500</v>
      </c>
      <c r="G96" s="322">
        <v>162</v>
      </c>
      <c r="H96" s="319">
        <f t="shared" si="5"/>
        <v>139320</v>
      </c>
      <c r="I96" s="323">
        <v>81</v>
      </c>
      <c r="J96" s="321">
        <f t="shared" si="6"/>
        <v>69660</v>
      </c>
      <c r="K96" s="324">
        <v>93.5</v>
      </c>
      <c r="L96" s="323">
        <v>92.6</v>
      </c>
      <c r="M96" s="325">
        <v>92.3</v>
      </c>
      <c r="N96" s="324">
        <v>6.5</v>
      </c>
      <c r="O96" s="326" t="s">
        <v>0</v>
      </c>
      <c r="P96" s="327">
        <v>0.9</v>
      </c>
      <c r="Q96" s="328">
        <v>140</v>
      </c>
      <c r="R96" s="329" t="s">
        <v>204</v>
      </c>
      <c r="S96" s="319" t="s">
        <v>58</v>
      </c>
      <c r="T96" s="321" t="s">
        <v>205</v>
      </c>
      <c r="U96" s="330">
        <v>0.071</v>
      </c>
    </row>
    <row r="97" spans="1:21" ht="12" customHeight="1">
      <c r="A97" s="503"/>
      <c r="B97" s="285">
        <v>200</v>
      </c>
      <c r="C97" s="318">
        <v>200</v>
      </c>
      <c r="D97" s="319">
        <f t="shared" si="9"/>
        <v>172000</v>
      </c>
      <c r="E97" s="320">
        <v>100</v>
      </c>
      <c r="F97" s="321">
        <f t="shared" si="8"/>
        <v>86000</v>
      </c>
      <c r="G97" s="322">
        <v>214</v>
      </c>
      <c r="H97" s="319">
        <f t="shared" si="5"/>
        <v>184040</v>
      </c>
      <c r="I97" s="323">
        <v>107</v>
      </c>
      <c r="J97" s="321">
        <f t="shared" si="6"/>
        <v>92020</v>
      </c>
      <c r="K97" s="324">
        <v>94.3</v>
      </c>
      <c r="L97" s="323">
        <v>93.5</v>
      </c>
      <c r="M97" s="325">
        <v>93.2</v>
      </c>
      <c r="N97" s="324">
        <v>5.7</v>
      </c>
      <c r="O97" s="326" t="s">
        <v>0</v>
      </c>
      <c r="P97" s="327">
        <v>0.9</v>
      </c>
      <c r="Q97" s="328">
        <v>145</v>
      </c>
      <c r="R97" s="329" t="s">
        <v>204</v>
      </c>
      <c r="S97" s="319" t="s">
        <v>58</v>
      </c>
      <c r="T97" s="321" t="s">
        <v>205</v>
      </c>
      <c r="U97" s="330">
        <v>0.094</v>
      </c>
    </row>
    <row r="98" spans="1:21" ht="12" customHeight="1">
      <c r="A98" s="503"/>
      <c r="B98" s="285">
        <v>250</v>
      </c>
      <c r="C98" s="318">
        <v>250</v>
      </c>
      <c r="D98" s="319">
        <f t="shared" si="9"/>
        <v>215000</v>
      </c>
      <c r="E98" s="320">
        <v>125</v>
      </c>
      <c r="F98" s="321">
        <f t="shared" si="8"/>
        <v>107500</v>
      </c>
      <c r="G98" s="322">
        <v>269</v>
      </c>
      <c r="H98" s="319">
        <f t="shared" si="5"/>
        <v>231340</v>
      </c>
      <c r="I98" s="323">
        <v>134.5</v>
      </c>
      <c r="J98" s="321">
        <f t="shared" si="6"/>
        <v>115670</v>
      </c>
      <c r="K98" s="324">
        <v>93.8</v>
      </c>
      <c r="L98" s="323">
        <v>92.9</v>
      </c>
      <c r="M98" s="325">
        <v>92.5</v>
      </c>
      <c r="N98" s="324">
        <v>6.2</v>
      </c>
      <c r="O98" s="326" t="s">
        <v>0</v>
      </c>
      <c r="P98" s="327">
        <v>0.9</v>
      </c>
      <c r="Q98" s="328">
        <v>135</v>
      </c>
      <c r="R98" s="329" t="s">
        <v>204</v>
      </c>
      <c r="S98" s="319" t="s">
        <v>58</v>
      </c>
      <c r="T98" s="321" t="s">
        <v>205</v>
      </c>
      <c r="U98" s="330">
        <v>0.118</v>
      </c>
    </row>
    <row r="99" spans="1:21" ht="12" customHeight="1">
      <c r="A99" s="503"/>
      <c r="B99" s="285">
        <v>300</v>
      </c>
      <c r="C99" s="318">
        <v>300</v>
      </c>
      <c r="D99" s="319">
        <f t="shared" si="9"/>
        <v>258000</v>
      </c>
      <c r="E99" s="320">
        <v>150</v>
      </c>
      <c r="F99" s="321">
        <f t="shared" si="8"/>
        <v>129000</v>
      </c>
      <c r="G99" s="322">
        <v>324</v>
      </c>
      <c r="H99" s="319">
        <f t="shared" si="5"/>
        <v>278640</v>
      </c>
      <c r="I99" s="323">
        <v>162</v>
      </c>
      <c r="J99" s="321">
        <f t="shared" si="6"/>
        <v>139320</v>
      </c>
      <c r="K99" s="324">
        <v>93.5</v>
      </c>
      <c r="L99" s="323">
        <v>92.6</v>
      </c>
      <c r="M99" s="325">
        <v>92.3</v>
      </c>
      <c r="N99" s="324">
        <v>6.5</v>
      </c>
      <c r="O99" s="326" t="s">
        <v>0</v>
      </c>
      <c r="P99" s="327">
        <v>0.9</v>
      </c>
      <c r="Q99" s="328">
        <v>140</v>
      </c>
      <c r="R99" s="329" t="s">
        <v>204</v>
      </c>
      <c r="S99" s="319" t="s">
        <v>58</v>
      </c>
      <c r="T99" s="321" t="s">
        <v>205</v>
      </c>
      <c r="U99" s="330">
        <v>0.142</v>
      </c>
    </row>
    <row r="100" spans="1:21" ht="12" customHeight="1">
      <c r="A100" s="503"/>
      <c r="B100" s="285">
        <v>350</v>
      </c>
      <c r="C100" s="318">
        <v>350</v>
      </c>
      <c r="D100" s="319">
        <f t="shared" si="9"/>
        <v>301000</v>
      </c>
      <c r="E100" s="320">
        <v>175</v>
      </c>
      <c r="F100" s="321">
        <f t="shared" si="8"/>
        <v>150500</v>
      </c>
      <c r="G100" s="322">
        <v>376</v>
      </c>
      <c r="H100" s="319">
        <f t="shared" si="5"/>
        <v>323360</v>
      </c>
      <c r="I100" s="323">
        <v>188</v>
      </c>
      <c r="J100" s="321">
        <f t="shared" si="6"/>
        <v>161680</v>
      </c>
      <c r="K100" s="324">
        <v>94</v>
      </c>
      <c r="L100" s="323">
        <v>93.1</v>
      </c>
      <c r="M100" s="325">
        <v>92.7</v>
      </c>
      <c r="N100" s="324">
        <v>6</v>
      </c>
      <c r="O100" s="326" t="s">
        <v>0</v>
      </c>
      <c r="P100" s="327">
        <v>0.9</v>
      </c>
      <c r="Q100" s="328">
        <v>130</v>
      </c>
      <c r="R100" s="329" t="s">
        <v>204</v>
      </c>
      <c r="S100" s="319" t="s">
        <v>58</v>
      </c>
      <c r="T100" s="321" t="s">
        <v>205</v>
      </c>
      <c r="U100" s="330">
        <v>0.165</v>
      </c>
    </row>
    <row r="101" spans="1:21" ht="12" customHeight="1">
      <c r="A101" s="503"/>
      <c r="B101" s="285">
        <v>410</v>
      </c>
      <c r="C101" s="318">
        <v>410</v>
      </c>
      <c r="D101" s="319">
        <f t="shared" si="9"/>
        <v>352600</v>
      </c>
      <c r="E101" s="320">
        <v>205</v>
      </c>
      <c r="F101" s="321">
        <f t="shared" si="8"/>
        <v>176300</v>
      </c>
      <c r="G101" s="322">
        <v>432</v>
      </c>
      <c r="H101" s="319">
        <f t="shared" si="5"/>
        <v>371520</v>
      </c>
      <c r="I101" s="323">
        <v>216</v>
      </c>
      <c r="J101" s="321">
        <f t="shared" si="6"/>
        <v>185760</v>
      </c>
      <c r="K101" s="324">
        <v>93.5</v>
      </c>
      <c r="L101" s="323">
        <v>92.6</v>
      </c>
      <c r="M101" s="325">
        <v>92.4</v>
      </c>
      <c r="N101" s="324">
        <v>6.5</v>
      </c>
      <c r="O101" s="326" t="s">
        <v>0</v>
      </c>
      <c r="P101" s="327">
        <v>0.9</v>
      </c>
      <c r="Q101" s="328">
        <v>140</v>
      </c>
      <c r="R101" s="329" t="s">
        <v>204</v>
      </c>
      <c r="S101" s="319" t="s">
        <v>58</v>
      </c>
      <c r="T101" s="321" t="s">
        <v>205</v>
      </c>
      <c r="U101" s="330">
        <v>0.19</v>
      </c>
    </row>
    <row r="102" spans="1:21" ht="12" customHeight="1">
      <c r="A102" s="503"/>
      <c r="B102" s="285">
        <v>470</v>
      </c>
      <c r="C102" s="318">
        <v>470</v>
      </c>
      <c r="D102" s="319">
        <f t="shared" si="9"/>
        <v>404200</v>
      </c>
      <c r="E102" s="320">
        <v>235</v>
      </c>
      <c r="F102" s="321">
        <f t="shared" si="8"/>
        <v>202100</v>
      </c>
      <c r="G102" s="322">
        <v>506</v>
      </c>
      <c r="H102" s="319">
        <f t="shared" si="5"/>
        <v>435160</v>
      </c>
      <c r="I102" s="323">
        <v>253</v>
      </c>
      <c r="J102" s="321">
        <f t="shared" si="6"/>
        <v>217580</v>
      </c>
      <c r="K102" s="324">
        <v>93.8</v>
      </c>
      <c r="L102" s="323">
        <v>92.9</v>
      </c>
      <c r="M102" s="325">
        <v>92.7</v>
      </c>
      <c r="N102" s="324">
        <v>6.2</v>
      </c>
      <c r="O102" s="326" t="s">
        <v>0</v>
      </c>
      <c r="P102" s="327">
        <v>0.9</v>
      </c>
      <c r="Q102" s="328">
        <v>135</v>
      </c>
      <c r="R102" s="329" t="s">
        <v>204</v>
      </c>
      <c r="S102" s="319" t="s">
        <v>58</v>
      </c>
      <c r="T102" s="321" t="s">
        <v>205</v>
      </c>
      <c r="U102" s="330">
        <v>0.222</v>
      </c>
    </row>
    <row r="103" spans="1:21" ht="12.75" customHeight="1" thickBot="1">
      <c r="A103" s="504"/>
      <c r="B103" s="363">
        <v>600</v>
      </c>
      <c r="C103" s="364">
        <v>600</v>
      </c>
      <c r="D103" s="365">
        <f t="shared" si="9"/>
        <v>516000</v>
      </c>
      <c r="E103" s="366">
        <v>300</v>
      </c>
      <c r="F103" s="367">
        <f t="shared" si="8"/>
        <v>258000</v>
      </c>
      <c r="G103" s="368">
        <v>649</v>
      </c>
      <c r="H103" s="365">
        <f t="shared" si="5"/>
        <v>558140</v>
      </c>
      <c r="I103" s="369">
        <v>324.5</v>
      </c>
      <c r="J103" s="367">
        <f t="shared" si="6"/>
        <v>279070</v>
      </c>
      <c r="K103" s="370">
        <v>93.4</v>
      </c>
      <c r="L103" s="369">
        <v>92.4</v>
      </c>
      <c r="M103" s="371">
        <v>92.2</v>
      </c>
      <c r="N103" s="370">
        <v>6.6</v>
      </c>
      <c r="O103" s="372" t="s">
        <v>0</v>
      </c>
      <c r="P103" s="373">
        <v>0.9</v>
      </c>
      <c r="Q103" s="374">
        <v>143</v>
      </c>
      <c r="R103" s="375" t="s">
        <v>204</v>
      </c>
      <c r="S103" s="365" t="s">
        <v>58</v>
      </c>
      <c r="T103" s="367" t="s">
        <v>205</v>
      </c>
      <c r="U103" s="376">
        <v>0.285</v>
      </c>
    </row>
    <row r="104" spans="1:21" ht="12">
      <c r="A104" s="502" t="s">
        <v>206</v>
      </c>
      <c r="B104" s="345">
        <v>70</v>
      </c>
      <c r="C104" s="289">
        <v>70</v>
      </c>
      <c r="D104" s="290">
        <f t="shared" si="9"/>
        <v>60200</v>
      </c>
      <c r="E104" s="291">
        <v>35</v>
      </c>
      <c r="F104" s="292">
        <f t="shared" si="8"/>
        <v>30100</v>
      </c>
      <c r="G104" s="293">
        <v>74.2</v>
      </c>
      <c r="H104" s="290">
        <f t="shared" si="5"/>
        <v>63812</v>
      </c>
      <c r="I104" s="294">
        <v>37.1</v>
      </c>
      <c r="J104" s="292">
        <f t="shared" si="6"/>
        <v>31906</v>
      </c>
      <c r="K104" s="295">
        <v>94.3</v>
      </c>
      <c r="L104" s="294">
        <v>94.9</v>
      </c>
      <c r="M104" s="296">
        <v>94.9</v>
      </c>
      <c r="N104" s="295">
        <v>5.1</v>
      </c>
      <c r="O104" s="297" t="s">
        <v>0</v>
      </c>
      <c r="P104" s="298">
        <v>0.5</v>
      </c>
      <c r="Q104" s="299">
        <v>115</v>
      </c>
      <c r="R104" s="316">
        <v>11</v>
      </c>
      <c r="S104" s="290">
        <v>12.5</v>
      </c>
      <c r="T104" s="377">
        <v>13</v>
      </c>
      <c r="U104" s="378">
        <v>0.0325</v>
      </c>
    </row>
    <row r="105" spans="1:21" ht="12.75" customHeight="1">
      <c r="A105" s="503"/>
      <c r="B105" s="346">
        <v>80</v>
      </c>
      <c r="C105" s="318">
        <v>80</v>
      </c>
      <c r="D105" s="319">
        <f t="shared" si="9"/>
        <v>68800</v>
      </c>
      <c r="E105" s="320">
        <v>40</v>
      </c>
      <c r="F105" s="321">
        <f t="shared" si="8"/>
        <v>34400</v>
      </c>
      <c r="G105" s="322">
        <v>84.7</v>
      </c>
      <c r="H105" s="319">
        <f t="shared" si="5"/>
        <v>72842</v>
      </c>
      <c r="I105" s="323">
        <v>42.3</v>
      </c>
      <c r="J105" s="321">
        <f t="shared" si="6"/>
        <v>36378</v>
      </c>
      <c r="K105" s="324">
        <v>94.5</v>
      </c>
      <c r="L105" s="323">
        <v>95</v>
      </c>
      <c r="M105" s="325">
        <v>94.5</v>
      </c>
      <c r="N105" s="324">
        <v>5</v>
      </c>
      <c r="O105" s="326" t="s">
        <v>0</v>
      </c>
      <c r="P105" s="327">
        <v>0.5</v>
      </c>
      <c r="Q105" s="328">
        <v>15</v>
      </c>
      <c r="R105" s="329">
        <v>11</v>
      </c>
      <c r="S105" s="319">
        <v>12.5</v>
      </c>
      <c r="T105" s="379">
        <v>13</v>
      </c>
      <c r="U105" s="380">
        <v>0.0371</v>
      </c>
    </row>
    <row r="106" spans="1:21" ht="12.75" customHeight="1">
      <c r="A106" s="503"/>
      <c r="B106" s="346">
        <v>90</v>
      </c>
      <c r="C106" s="318">
        <v>90</v>
      </c>
      <c r="D106" s="319">
        <f t="shared" si="9"/>
        <v>77400</v>
      </c>
      <c r="E106" s="320">
        <v>45</v>
      </c>
      <c r="F106" s="321">
        <f t="shared" si="8"/>
        <v>38700</v>
      </c>
      <c r="G106" s="322">
        <v>95.2</v>
      </c>
      <c r="H106" s="319">
        <f t="shared" si="5"/>
        <v>81872</v>
      </c>
      <c r="I106" s="323">
        <v>47.6</v>
      </c>
      <c r="J106" s="321">
        <f t="shared" si="6"/>
        <v>40936</v>
      </c>
      <c r="K106" s="324">
        <v>94.5</v>
      </c>
      <c r="L106" s="323">
        <v>95</v>
      </c>
      <c r="M106" s="325">
        <v>94.7</v>
      </c>
      <c r="N106" s="324">
        <v>5</v>
      </c>
      <c r="O106" s="326" t="s">
        <v>0</v>
      </c>
      <c r="P106" s="327">
        <v>0.5</v>
      </c>
      <c r="Q106" s="328">
        <v>115</v>
      </c>
      <c r="R106" s="329">
        <v>11</v>
      </c>
      <c r="S106" s="319">
        <v>12.5</v>
      </c>
      <c r="T106" s="379">
        <v>13</v>
      </c>
      <c r="U106" s="380">
        <v>0.0417</v>
      </c>
    </row>
    <row r="107" spans="1:21" ht="12" customHeight="1">
      <c r="A107" s="503"/>
      <c r="B107" s="346">
        <v>100</v>
      </c>
      <c r="C107" s="318">
        <v>100</v>
      </c>
      <c r="D107" s="319">
        <f t="shared" si="9"/>
        <v>86000</v>
      </c>
      <c r="E107" s="320">
        <v>50</v>
      </c>
      <c r="F107" s="321">
        <f t="shared" si="8"/>
        <v>43000</v>
      </c>
      <c r="G107" s="322">
        <v>105.6</v>
      </c>
      <c r="H107" s="319">
        <f t="shared" si="5"/>
        <v>90816</v>
      </c>
      <c r="I107" s="323">
        <v>52.8</v>
      </c>
      <c r="J107" s="321">
        <f t="shared" si="6"/>
        <v>45408</v>
      </c>
      <c r="K107" s="324">
        <v>94.7</v>
      </c>
      <c r="L107" s="323">
        <v>95.2</v>
      </c>
      <c r="M107" s="325">
        <v>95.1</v>
      </c>
      <c r="N107" s="324">
        <v>4.8</v>
      </c>
      <c r="O107" s="326" t="s">
        <v>0</v>
      </c>
      <c r="P107" s="327">
        <v>0.5</v>
      </c>
      <c r="Q107" s="328">
        <v>110</v>
      </c>
      <c r="R107" s="329">
        <v>11</v>
      </c>
      <c r="S107" s="319">
        <v>12.5</v>
      </c>
      <c r="T107" s="379">
        <v>13</v>
      </c>
      <c r="U107" s="380">
        <v>0.0463</v>
      </c>
    </row>
    <row r="108" spans="1:21" ht="12" customHeight="1">
      <c r="A108" s="503"/>
      <c r="B108" s="346">
        <v>120</v>
      </c>
      <c r="C108" s="318">
        <v>120</v>
      </c>
      <c r="D108" s="319">
        <f t="shared" si="9"/>
        <v>103200</v>
      </c>
      <c r="E108" s="320">
        <v>60</v>
      </c>
      <c r="F108" s="321">
        <f t="shared" si="8"/>
        <v>51600</v>
      </c>
      <c r="G108" s="322">
        <v>126.5</v>
      </c>
      <c r="H108" s="319">
        <f t="shared" si="5"/>
        <v>108790</v>
      </c>
      <c r="I108" s="323">
        <v>63.2</v>
      </c>
      <c r="J108" s="321">
        <f t="shared" si="6"/>
        <v>54352</v>
      </c>
      <c r="K108" s="324">
        <v>94.9</v>
      </c>
      <c r="L108" s="323">
        <v>95.3</v>
      </c>
      <c r="M108" s="325">
        <v>95.1</v>
      </c>
      <c r="N108" s="324">
        <v>4.7</v>
      </c>
      <c r="O108" s="326" t="s">
        <v>0</v>
      </c>
      <c r="P108" s="381">
        <v>0.4</v>
      </c>
      <c r="Q108" s="382">
        <v>110</v>
      </c>
      <c r="R108" s="329">
        <v>11</v>
      </c>
      <c r="S108" s="319">
        <v>12.5</v>
      </c>
      <c r="T108" s="379">
        <v>13</v>
      </c>
      <c r="U108" s="380">
        <v>0.0554</v>
      </c>
    </row>
    <row r="109" spans="1:21" ht="12" customHeight="1">
      <c r="A109" s="503"/>
      <c r="B109" s="346">
        <v>150</v>
      </c>
      <c r="C109" s="318">
        <v>150</v>
      </c>
      <c r="D109" s="319">
        <f t="shared" si="9"/>
        <v>129000</v>
      </c>
      <c r="E109" s="320">
        <v>75</v>
      </c>
      <c r="F109" s="321">
        <f t="shared" si="8"/>
        <v>64500</v>
      </c>
      <c r="G109" s="322">
        <v>157.8</v>
      </c>
      <c r="H109" s="319">
        <f t="shared" si="5"/>
        <v>135708</v>
      </c>
      <c r="I109" s="323">
        <v>78.9</v>
      </c>
      <c r="J109" s="321">
        <f t="shared" si="6"/>
        <v>67854</v>
      </c>
      <c r="K109" s="324">
        <v>95.1</v>
      </c>
      <c r="L109" s="323">
        <v>95.5</v>
      </c>
      <c r="M109" s="325">
        <v>95.3</v>
      </c>
      <c r="N109" s="324">
        <v>4.5</v>
      </c>
      <c r="O109" s="326" t="s">
        <v>0</v>
      </c>
      <c r="P109" s="381">
        <v>0.4</v>
      </c>
      <c r="Q109" s="382">
        <v>110</v>
      </c>
      <c r="R109" s="329">
        <v>11</v>
      </c>
      <c r="S109" s="319">
        <v>12.5</v>
      </c>
      <c r="T109" s="379">
        <v>13</v>
      </c>
      <c r="U109" s="380">
        <v>0.0691</v>
      </c>
    </row>
    <row r="110" spans="1:21" ht="12" customHeight="1">
      <c r="A110" s="503"/>
      <c r="B110" s="346">
        <v>200</v>
      </c>
      <c r="C110" s="318">
        <v>200</v>
      </c>
      <c r="D110" s="319">
        <f t="shared" si="9"/>
        <v>172000</v>
      </c>
      <c r="E110" s="320">
        <v>100</v>
      </c>
      <c r="F110" s="321">
        <f t="shared" si="8"/>
        <v>86000</v>
      </c>
      <c r="G110" s="322">
        <v>210</v>
      </c>
      <c r="H110" s="319">
        <f t="shared" si="5"/>
        <v>180600</v>
      </c>
      <c r="I110" s="323">
        <v>105</v>
      </c>
      <c r="J110" s="321">
        <f t="shared" si="6"/>
        <v>90300</v>
      </c>
      <c r="K110" s="324">
        <v>95.2</v>
      </c>
      <c r="L110" s="323">
        <v>95.6</v>
      </c>
      <c r="M110" s="325">
        <v>95.9</v>
      </c>
      <c r="N110" s="324">
        <v>4.4</v>
      </c>
      <c r="O110" s="326" t="s">
        <v>0</v>
      </c>
      <c r="P110" s="381">
        <v>0.4</v>
      </c>
      <c r="Q110" s="382">
        <v>110</v>
      </c>
      <c r="R110" s="329">
        <v>11</v>
      </c>
      <c r="S110" s="319">
        <v>12.5</v>
      </c>
      <c r="T110" s="379">
        <v>13</v>
      </c>
      <c r="U110" s="380">
        <v>0.092</v>
      </c>
    </row>
    <row r="111" spans="1:21" ht="12" customHeight="1">
      <c r="A111" s="503"/>
      <c r="B111" s="346">
        <v>250</v>
      </c>
      <c r="C111" s="318">
        <v>250</v>
      </c>
      <c r="D111" s="319">
        <f t="shared" si="9"/>
        <v>215000</v>
      </c>
      <c r="E111" s="320">
        <v>125</v>
      </c>
      <c r="F111" s="321">
        <f t="shared" si="8"/>
        <v>107500</v>
      </c>
      <c r="G111" s="322">
        <v>263.5</v>
      </c>
      <c r="H111" s="319">
        <f t="shared" si="5"/>
        <v>226610</v>
      </c>
      <c r="I111" s="323">
        <v>131.7</v>
      </c>
      <c r="J111" s="321">
        <f t="shared" si="6"/>
        <v>113261.99999999999</v>
      </c>
      <c r="K111" s="324">
        <v>94.9</v>
      </c>
      <c r="L111" s="323">
        <v>95.3</v>
      </c>
      <c r="M111" s="325">
        <v>95.8</v>
      </c>
      <c r="N111" s="324">
        <v>4.7</v>
      </c>
      <c r="O111" s="326" t="s">
        <v>0</v>
      </c>
      <c r="P111" s="381">
        <v>0.4</v>
      </c>
      <c r="Q111" s="382">
        <v>110</v>
      </c>
      <c r="R111" s="329">
        <v>11</v>
      </c>
      <c r="S111" s="319">
        <v>12.5</v>
      </c>
      <c r="T111" s="379">
        <v>13</v>
      </c>
      <c r="U111" s="380">
        <v>0.1154</v>
      </c>
    </row>
    <row r="112" spans="1:21" ht="12" customHeight="1">
      <c r="A112" s="503"/>
      <c r="B112" s="346">
        <v>300</v>
      </c>
      <c r="C112" s="318">
        <v>300</v>
      </c>
      <c r="D112" s="319">
        <f t="shared" si="9"/>
        <v>258000</v>
      </c>
      <c r="E112" s="320">
        <v>150</v>
      </c>
      <c r="F112" s="321">
        <f t="shared" si="8"/>
        <v>129000</v>
      </c>
      <c r="G112" s="322">
        <v>315.5</v>
      </c>
      <c r="H112" s="319">
        <f t="shared" si="5"/>
        <v>271330</v>
      </c>
      <c r="I112" s="323">
        <v>157.7</v>
      </c>
      <c r="J112" s="321">
        <f t="shared" si="6"/>
        <v>135622</v>
      </c>
      <c r="K112" s="324">
        <v>95.1</v>
      </c>
      <c r="L112" s="323">
        <v>95.5</v>
      </c>
      <c r="M112" s="325">
        <v>96.3</v>
      </c>
      <c r="N112" s="324">
        <v>4.5</v>
      </c>
      <c r="O112" s="326" t="s">
        <v>0</v>
      </c>
      <c r="P112" s="381">
        <v>0.4</v>
      </c>
      <c r="Q112" s="382">
        <v>110</v>
      </c>
      <c r="R112" s="329">
        <v>11</v>
      </c>
      <c r="S112" s="319">
        <v>12.5</v>
      </c>
      <c r="T112" s="379">
        <v>13</v>
      </c>
      <c r="U112" s="380">
        <v>0.1382</v>
      </c>
    </row>
    <row r="113" spans="1:21" ht="12" customHeight="1">
      <c r="A113" s="503"/>
      <c r="B113" s="346">
        <v>350</v>
      </c>
      <c r="C113" s="318">
        <v>350</v>
      </c>
      <c r="D113" s="319">
        <f t="shared" si="9"/>
        <v>301000</v>
      </c>
      <c r="E113" s="320">
        <v>175</v>
      </c>
      <c r="F113" s="321">
        <f t="shared" si="8"/>
        <v>150500</v>
      </c>
      <c r="G113" s="322">
        <v>368</v>
      </c>
      <c r="H113" s="319">
        <f t="shared" si="5"/>
        <v>316480</v>
      </c>
      <c r="I113" s="323">
        <v>184</v>
      </c>
      <c r="J113" s="321">
        <f t="shared" si="6"/>
        <v>158240</v>
      </c>
      <c r="K113" s="324">
        <v>95.1</v>
      </c>
      <c r="L113" s="323">
        <v>95.5</v>
      </c>
      <c r="M113" s="325">
        <v>96</v>
      </c>
      <c r="N113" s="324">
        <v>4.5</v>
      </c>
      <c r="O113" s="326" t="s">
        <v>0</v>
      </c>
      <c r="P113" s="381">
        <v>0.4</v>
      </c>
      <c r="Q113" s="382">
        <v>110</v>
      </c>
      <c r="R113" s="329">
        <v>11</v>
      </c>
      <c r="S113" s="319">
        <v>12.5</v>
      </c>
      <c r="T113" s="379">
        <v>13</v>
      </c>
      <c r="U113" s="380">
        <v>0.1612</v>
      </c>
    </row>
    <row r="114" spans="1:21" ht="12.75" customHeight="1" thickBot="1">
      <c r="A114" s="504"/>
      <c r="B114" s="347">
        <v>400</v>
      </c>
      <c r="C114" s="150">
        <v>400</v>
      </c>
      <c r="D114" s="151">
        <f t="shared" si="9"/>
        <v>344000</v>
      </c>
      <c r="E114" s="152">
        <v>200</v>
      </c>
      <c r="F114" s="153">
        <f t="shared" si="8"/>
        <v>172000</v>
      </c>
      <c r="G114" s="158">
        <v>420</v>
      </c>
      <c r="H114" s="151">
        <f t="shared" si="5"/>
        <v>361200</v>
      </c>
      <c r="I114" s="155">
        <v>210</v>
      </c>
      <c r="J114" s="153">
        <f t="shared" si="6"/>
        <v>180600</v>
      </c>
      <c r="K114" s="154">
        <v>95.2</v>
      </c>
      <c r="L114" s="155">
        <v>95.6</v>
      </c>
      <c r="M114" s="302">
        <v>96.2</v>
      </c>
      <c r="N114" s="154">
        <v>4.4</v>
      </c>
      <c r="O114" s="164" t="s">
        <v>0</v>
      </c>
      <c r="P114" s="302">
        <v>0.4</v>
      </c>
      <c r="Q114" s="160">
        <v>110</v>
      </c>
      <c r="R114" s="317">
        <v>11</v>
      </c>
      <c r="S114" s="151">
        <v>12.5</v>
      </c>
      <c r="T114" s="163">
        <v>13</v>
      </c>
      <c r="U114" s="168">
        <v>0.184</v>
      </c>
    </row>
    <row r="115" spans="1:21" ht="12">
      <c r="A115" s="502" t="s">
        <v>207</v>
      </c>
      <c r="B115" s="345">
        <v>70</v>
      </c>
      <c r="C115" s="289">
        <f aca="true" t="shared" si="10" ref="C115:C140">B115</f>
        <v>70</v>
      </c>
      <c r="D115" s="290">
        <f t="shared" si="9"/>
        <v>60200</v>
      </c>
      <c r="E115" s="291">
        <f aca="true" t="shared" si="11" ref="E115:E140">C115/2</f>
        <v>35</v>
      </c>
      <c r="F115" s="292">
        <f t="shared" si="8"/>
        <v>30100</v>
      </c>
      <c r="G115" s="293">
        <v>76.3</v>
      </c>
      <c r="H115" s="290">
        <f aca="true" t="shared" si="12" ref="H115:H178">G115*860</f>
        <v>65618</v>
      </c>
      <c r="I115" s="294">
        <v>38.1</v>
      </c>
      <c r="J115" s="292">
        <f aca="true" t="shared" si="13" ref="J115:J295">I115*860</f>
        <v>32766</v>
      </c>
      <c r="K115" s="295">
        <v>92.6</v>
      </c>
      <c r="L115" s="294">
        <v>91.8</v>
      </c>
      <c r="M115" s="296">
        <v>90.1</v>
      </c>
      <c r="N115" s="295">
        <v>7.4</v>
      </c>
      <c r="O115" s="383" t="s">
        <v>0</v>
      </c>
      <c r="P115" s="296">
        <v>0.8</v>
      </c>
      <c r="Q115" s="384">
        <v>160</v>
      </c>
      <c r="R115" s="385" t="s">
        <v>56</v>
      </c>
      <c r="S115" s="383" t="s">
        <v>58</v>
      </c>
      <c r="T115" s="386" t="s">
        <v>208</v>
      </c>
      <c r="U115" s="301">
        <v>0.034</v>
      </c>
    </row>
    <row r="116" spans="1:21" ht="12">
      <c r="A116" s="503"/>
      <c r="B116" s="346">
        <v>80</v>
      </c>
      <c r="C116" s="318">
        <f t="shared" si="10"/>
        <v>80</v>
      </c>
      <c r="D116" s="319">
        <f t="shared" si="9"/>
        <v>68800</v>
      </c>
      <c r="E116" s="320">
        <f t="shared" si="11"/>
        <v>40</v>
      </c>
      <c r="F116" s="321">
        <f t="shared" si="8"/>
        <v>34400</v>
      </c>
      <c r="G116" s="322">
        <v>87.1</v>
      </c>
      <c r="H116" s="319">
        <f t="shared" si="12"/>
        <v>74906</v>
      </c>
      <c r="I116" s="323">
        <v>43.6</v>
      </c>
      <c r="J116" s="321">
        <f t="shared" si="13"/>
        <v>37496</v>
      </c>
      <c r="K116" s="324">
        <v>92.6</v>
      </c>
      <c r="L116" s="323">
        <v>91.8</v>
      </c>
      <c r="M116" s="325">
        <v>90.1</v>
      </c>
      <c r="N116" s="324">
        <v>7.4</v>
      </c>
      <c r="O116" s="387" t="s">
        <v>0</v>
      </c>
      <c r="P116" s="325">
        <v>0.8</v>
      </c>
      <c r="Q116" s="382">
        <v>160</v>
      </c>
      <c r="R116" s="388" t="s">
        <v>56</v>
      </c>
      <c r="S116" s="387" t="s">
        <v>58</v>
      </c>
      <c r="T116" s="381" t="s">
        <v>208</v>
      </c>
      <c r="U116" s="330">
        <v>0.038</v>
      </c>
    </row>
    <row r="117" spans="1:21" ht="12">
      <c r="A117" s="503"/>
      <c r="B117" s="346">
        <v>90</v>
      </c>
      <c r="C117" s="318">
        <f t="shared" si="10"/>
        <v>90</v>
      </c>
      <c r="D117" s="319">
        <f t="shared" si="9"/>
        <v>77400</v>
      </c>
      <c r="E117" s="320">
        <f t="shared" si="11"/>
        <v>45</v>
      </c>
      <c r="F117" s="321">
        <f t="shared" si="8"/>
        <v>38700</v>
      </c>
      <c r="G117" s="322">
        <v>98</v>
      </c>
      <c r="H117" s="319">
        <f t="shared" si="12"/>
        <v>84280</v>
      </c>
      <c r="I117" s="323">
        <v>49</v>
      </c>
      <c r="J117" s="321">
        <f t="shared" si="13"/>
        <v>42140</v>
      </c>
      <c r="K117" s="324">
        <v>92.6</v>
      </c>
      <c r="L117" s="323">
        <v>91.8</v>
      </c>
      <c r="M117" s="325">
        <v>90.1</v>
      </c>
      <c r="N117" s="324">
        <v>7.4</v>
      </c>
      <c r="O117" s="387" t="s">
        <v>0</v>
      </c>
      <c r="P117" s="325">
        <v>0.8</v>
      </c>
      <c r="Q117" s="382">
        <v>160</v>
      </c>
      <c r="R117" s="388" t="s">
        <v>56</v>
      </c>
      <c r="S117" s="387" t="s">
        <v>58</v>
      </c>
      <c r="T117" s="381" t="s">
        <v>208</v>
      </c>
      <c r="U117" s="330">
        <v>0.043</v>
      </c>
    </row>
    <row r="118" spans="1:21" ht="12">
      <c r="A118" s="503"/>
      <c r="B118" s="346">
        <v>100</v>
      </c>
      <c r="C118" s="318">
        <f t="shared" si="10"/>
        <v>100</v>
      </c>
      <c r="D118" s="319">
        <f t="shared" si="9"/>
        <v>86000</v>
      </c>
      <c r="E118" s="320">
        <f t="shared" si="11"/>
        <v>50</v>
      </c>
      <c r="F118" s="321">
        <f t="shared" si="8"/>
        <v>43000</v>
      </c>
      <c r="G118" s="322">
        <v>108.9</v>
      </c>
      <c r="H118" s="319">
        <f t="shared" si="12"/>
        <v>93654</v>
      </c>
      <c r="I118" s="323">
        <v>54.5</v>
      </c>
      <c r="J118" s="321">
        <f t="shared" si="13"/>
        <v>46870</v>
      </c>
      <c r="K118" s="324">
        <v>92.6</v>
      </c>
      <c r="L118" s="323">
        <v>91.8</v>
      </c>
      <c r="M118" s="325">
        <v>90.1</v>
      </c>
      <c r="N118" s="324">
        <v>7.4</v>
      </c>
      <c r="O118" s="387" t="s">
        <v>0</v>
      </c>
      <c r="P118" s="325">
        <v>0.8</v>
      </c>
      <c r="Q118" s="382">
        <v>160</v>
      </c>
      <c r="R118" s="388" t="s">
        <v>56</v>
      </c>
      <c r="S118" s="387" t="s">
        <v>58</v>
      </c>
      <c r="T118" s="381" t="s">
        <v>208</v>
      </c>
      <c r="U118" s="330">
        <v>0.048</v>
      </c>
    </row>
    <row r="119" spans="1:21" ht="12">
      <c r="A119" s="503"/>
      <c r="B119" s="346">
        <v>120</v>
      </c>
      <c r="C119" s="318">
        <f t="shared" si="10"/>
        <v>120</v>
      </c>
      <c r="D119" s="319">
        <f t="shared" si="9"/>
        <v>103200</v>
      </c>
      <c r="E119" s="320">
        <f t="shared" si="11"/>
        <v>60</v>
      </c>
      <c r="F119" s="321">
        <f t="shared" si="8"/>
        <v>51600</v>
      </c>
      <c r="G119" s="322">
        <v>130.7</v>
      </c>
      <c r="H119" s="319">
        <f t="shared" si="12"/>
        <v>112401.99999999999</v>
      </c>
      <c r="I119" s="323">
        <v>65.4</v>
      </c>
      <c r="J119" s="321">
        <f t="shared" si="13"/>
        <v>56244.00000000001</v>
      </c>
      <c r="K119" s="324">
        <v>92.6</v>
      </c>
      <c r="L119" s="323">
        <v>91.8</v>
      </c>
      <c r="M119" s="325">
        <v>90.1</v>
      </c>
      <c r="N119" s="324">
        <v>7.4</v>
      </c>
      <c r="O119" s="387" t="s">
        <v>0</v>
      </c>
      <c r="P119" s="325">
        <v>0.8</v>
      </c>
      <c r="Q119" s="382">
        <v>160</v>
      </c>
      <c r="R119" s="388" t="s">
        <v>56</v>
      </c>
      <c r="S119" s="387" t="s">
        <v>58</v>
      </c>
      <c r="T119" s="381" t="s">
        <v>208</v>
      </c>
      <c r="U119" s="330">
        <v>0.057</v>
      </c>
    </row>
    <row r="120" spans="1:21" ht="12">
      <c r="A120" s="503"/>
      <c r="B120" s="346">
        <v>150</v>
      </c>
      <c r="C120" s="318">
        <f t="shared" si="10"/>
        <v>150</v>
      </c>
      <c r="D120" s="319">
        <f t="shared" si="9"/>
        <v>129000</v>
      </c>
      <c r="E120" s="320">
        <f t="shared" si="11"/>
        <v>75</v>
      </c>
      <c r="F120" s="321">
        <f t="shared" si="8"/>
        <v>64500</v>
      </c>
      <c r="G120" s="322">
        <v>163.4</v>
      </c>
      <c r="H120" s="319">
        <f t="shared" si="12"/>
        <v>140524</v>
      </c>
      <c r="I120" s="323">
        <v>81.7</v>
      </c>
      <c r="J120" s="321">
        <f t="shared" si="13"/>
        <v>70262</v>
      </c>
      <c r="K120" s="324">
        <v>92.6</v>
      </c>
      <c r="L120" s="323">
        <v>91.8</v>
      </c>
      <c r="M120" s="325">
        <v>90.1</v>
      </c>
      <c r="N120" s="324">
        <v>7.4</v>
      </c>
      <c r="O120" s="387" t="s">
        <v>0</v>
      </c>
      <c r="P120" s="325">
        <v>0.8</v>
      </c>
      <c r="Q120" s="382">
        <v>160</v>
      </c>
      <c r="R120" s="388" t="s">
        <v>56</v>
      </c>
      <c r="S120" s="387" t="s">
        <v>58</v>
      </c>
      <c r="T120" s="381" t="s">
        <v>208</v>
      </c>
      <c r="U120" s="330">
        <v>0.072</v>
      </c>
    </row>
    <row r="121" spans="1:21" ht="12">
      <c r="A121" s="503"/>
      <c r="B121" s="346">
        <v>200</v>
      </c>
      <c r="C121" s="318">
        <f t="shared" si="10"/>
        <v>200</v>
      </c>
      <c r="D121" s="319">
        <f t="shared" si="9"/>
        <v>172000</v>
      </c>
      <c r="E121" s="320">
        <f t="shared" si="11"/>
        <v>100</v>
      </c>
      <c r="F121" s="321">
        <f t="shared" si="8"/>
        <v>86000</v>
      </c>
      <c r="G121" s="322">
        <v>217.9</v>
      </c>
      <c r="H121" s="319">
        <f t="shared" si="12"/>
        <v>187394</v>
      </c>
      <c r="I121" s="323">
        <v>108.9</v>
      </c>
      <c r="J121" s="321">
        <f t="shared" si="13"/>
        <v>93654</v>
      </c>
      <c r="K121" s="324">
        <v>92.6</v>
      </c>
      <c r="L121" s="323">
        <v>91.8</v>
      </c>
      <c r="M121" s="325">
        <v>90.2</v>
      </c>
      <c r="N121" s="324">
        <v>7.4</v>
      </c>
      <c r="O121" s="387" t="s">
        <v>0</v>
      </c>
      <c r="P121" s="325">
        <v>0.8</v>
      </c>
      <c r="Q121" s="382">
        <v>160</v>
      </c>
      <c r="R121" s="388" t="s">
        <v>56</v>
      </c>
      <c r="S121" s="387" t="s">
        <v>58</v>
      </c>
      <c r="T121" s="381" t="s">
        <v>208</v>
      </c>
      <c r="U121" s="330">
        <v>0.096</v>
      </c>
    </row>
    <row r="122" spans="1:21" ht="12">
      <c r="A122" s="503"/>
      <c r="B122" s="346">
        <v>250</v>
      </c>
      <c r="C122" s="318">
        <f t="shared" si="10"/>
        <v>250</v>
      </c>
      <c r="D122" s="319">
        <f t="shared" si="9"/>
        <v>215000</v>
      </c>
      <c r="E122" s="320">
        <f t="shared" si="11"/>
        <v>125</v>
      </c>
      <c r="F122" s="321">
        <f t="shared" si="8"/>
        <v>107500</v>
      </c>
      <c r="G122" s="322">
        <v>272.3</v>
      </c>
      <c r="H122" s="319">
        <f t="shared" si="12"/>
        <v>234178</v>
      </c>
      <c r="I122" s="323">
        <v>136.2</v>
      </c>
      <c r="J122" s="321">
        <f t="shared" si="13"/>
        <v>117131.99999999999</v>
      </c>
      <c r="K122" s="324">
        <v>92.6</v>
      </c>
      <c r="L122" s="323">
        <v>91.8</v>
      </c>
      <c r="M122" s="325">
        <v>90.2</v>
      </c>
      <c r="N122" s="324">
        <v>7.4</v>
      </c>
      <c r="O122" s="387" t="s">
        <v>0</v>
      </c>
      <c r="P122" s="325">
        <v>0.8</v>
      </c>
      <c r="Q122" s="382">
        <v>160</v>
      </c>
      <c r="R122" s="388" t="s">
        <v>56</v>
      </c>
      <c r="S122" s="387" t="s">
        <v>58</v>
      </c>
      <c r="T122" s="381" t="s">
        <v>208</v>
      </c>
      <c r="U122" s="330">
        <v>0.12</v>
      </c>
    </row>
    <row r="123" spans="1:21" ht="12">
      <c r="A123" s="503"/>
      <c r="B123" s="346">
        <v>300</v>
      </c>
      <c r="C123" s="318">
        <f t="shared" si="10"/>
        <v>300</v>
      </c>
      <c r="D123" s="319">
        <f t="shared" si="9"/>
        <v>258000</v>
      </c>
      <c r="E123" s="320">
        <f t="shared" si="11"/>
        <v>150</v>
      </c>
      <c r="F123" s="321">
        <f t="shared" si="8"/>
        <v>129000</v>
      </c>
      <c r="G123" s="322">
        <v>326.7</v>
      </c>
      <c r="H123" s="319">
        <f t="shared" si="12"/>
        <v>280962</v>
      </c>
      <c r="I123" s="323">
        <v>163.4</v>
      </c>
      <c r="J123" s="321">
        <f t="shared" si="13"/>
        <v>140524</v>
      </c>
      <c r="K123" s="324">
        <v>92.6</v>
      </c>
      <c r="L123" s="323">
        <v>91.8</v>
      </c>
      <c r="M123" s="325">
        <v>90.2</v>
      </c>
      <c r="N123" s="324">
        <v>7.4</v>
      </c>
      <c r="O123" s="387" t="s">
        <v>0</v>
      </c>
      <c r="P123" s="325">
        <v>0.8</v>
      </c>
      <c r="Q123" s="382">
        <v>160</v>
      </c>
      <c r="R123" s="388" t="s">
        <v>56</v>
      </c>
      <c r="S123" s="387" t="s">
        <v>58</v>
      </c>
      <c r="T123" s="381" t="s">
        <v>208</v>
      </c>
      <c r="U123" s="330">
        <v>0.144</v>
      </c>
    </row>
    <row r="124" spans="1:21" ht="12">
      <c r="A124" s="503"/>
      <c r="B124" s="346">
        <v>350</v>
      </c>
      <c r="C124" s="318">
        <f t="shared" si="10"/>
        <v>350</v>
      </c>
      <c r="D124" s="319">
        <f t="shared" si="9"/>
        <v>301000</v>
      </c>
      <c r="E124" s="320">
        <f t="shared" si="11"/>
        <v>175</v>
      </c>
      <c r="F124" s="321">
        <f t="shared" si="8"/>
        <v>150500</v>
      </c>
      <c r="G124" s="322">
        <v>381.2</v>
      </c>
      <c r="H124" s="319">
        <f t="shared" si="12"/>
        <v>327832</v>
      </c>
      <c r="I124" s="323">
        <v>190.6</v>
      </c>
      <c r="J124" s="321">
        <f t="shared" si="13"/>
        <v>163916</v>
      </c>
      <c r="K124" s="324">
        <v>92.6</v>
      </c>
      <c r="L124" s="323">
        <v>91.8</v>
      </c>
      <c r="M124" s="325">
        <v>90.2</v>
      </c>
      <c r="N124" s="324">
        <v>7.4</v>
      </c>
      <c r="O124" s="387" t="s">
        <v>0</v>
      </c>
      <c r="P124" s="325">
        <v>0.8</v>
      </c>
      <c r="Q124" s="382">
        <v>160</v>
      </c>
      <c r="R124" s="388" t="s">
        <v>56</v>
      </c>
      <c r="S124" s="387" t="s">
        <v>58</v>
      </c>
      <c r="T124" s="381" t="s">
        <v>208</v>
      </c>
      <c r="U124" s="330">
        <v>0.168</v>
      </c>
    </row>
    <row r="125" spans="1:21" ht="12">
      <c r="A125" s="503"/>
      <c r="B125" s="346">
        <v>420</v>
      </c>
      <c r="C125" s="318">
        <f t="shared" si="10"/>
        <v>420</v>
      </c>
      <c r="D125" s="319">
        <f t="shared" si="9"/>
        <v>361200</v>
      </c>
      <c r="E125" s="320">
        <f t="shared" si="11"/>
        <v>210</v>
      </c>
      <c r="F125" s="321">
        <f aca="true" t="shared" si="14" ref="F125:F188">E125*860</f>
        <v>180600</v>
      </c>
      <c r="G125" s="322">
        <v>457.1</v>
      </c>
      <c r="H125" s="319">
        <f t="shared" si="12"/>
        <v>393106</v>
      </c>
      <c r="I125" s="323">
        <v>228.6</v>
      </c>
      <c r="J125" s="321">
        <f t="shared" si="13"/>
        <v>196596</v>
      </c>
      <c r="K125" s="324">
        <v>92.6</v>
      </c>
      <c r="L125" s="323">
        <v>91.9</v>
      </c>
      <c r="M125" s="325">
        <v>90.2</v>
      </c>
      <c r="N125" s="324">
        <v>7.4</v>
      </c>
      <c r="O125" s="387" t="s">
        <v>0</v>
      </c>
      <c r="P125" s="325">
        <v>0.7</v>
      </c>
      <c r="Q125" s="382">
        <v>160</v>
      </c>
      <c r="R125" s="388" t="s">
        <v>56</v>
      </c>
      <c r="S125" s="387" t="s">
        <v>58</v>
      </c>
      <c r="T125" s="381" t="s">
        <v>208</v>
      </c>
      <c r="U125" s="330">
        <v>0.201</v>
      </c>
    </row>
    <row r="126" spans="1:21" ht="12">
      <c r="A126" s="503"/>
      <c r="B126" s="346">
        <v>510</v>
      </c>
      <c r="C126" s="318">
        <f t="shared" si="10"/>
        <v>510</v>
      </c>
      <c r="D126" s="319">
        <f t="shared" si="9"/>
        <v>438600</v>
      </c>
      <c r="E126" s="320">
        <f t="shared" si="11"/>
        <v>255</v>
      </c>
      <c r="F126" s="321">
        <f t="shared" si="14"/>
        <v>219300</v>
      </c>
      <c r="G126" s="322">
        <v>552.5</v>
      </c>
      <c r="H126" s="319">
        <f t="shared" si="12"/>
        <v>475150</v>
      </c>
      <c r="I126" s="323">
        <v>276.3</v>
      </c>
      <c r="J126" s="321">
        <f t="shared" si="13"/>
        <v>237618</v>
      </c>
      <c r="K126" s="324">
        <v>93</v>
      </c>
      <c r="L126" s="323">
        <v>92.3</v>
      </c>
      <c r="M126" s="325">
        <v>90.2</v>
      </c>
      <c r="N126" s="324">
        <v>7</v>
      </c>
      <c r="O126" s="387" t="s">
        <v>0</v>
      </c>
      <c r="P126" s="325">
        <v>0.7</v>
      </c>
      <c r="Q126" s="382">
        <v>160</v>
      </c>
      <c r="R126" s="388" t="s">
        <v>56</v>
      </c>
      <c r="S126" s="387" t="s">
        <v>58</v>
      </c>
      <c r="T126" s="381" t="s">
        <v>208</v>
      </c>
      <c r="U126" s="330">
        <v>0.243</v>
      </c>
    </row>
    <row r="127" spans="1:21" ht="12">
      <c r="A127" s="503"/>
      <c r="B127" s="346">
        <v>630</v>
      </c>
      <c r="C127" s="318">
        <f t="shared" si="10"/>
        <v>630</v>
      </c>
      <c r="D127" s="319">
        <f t="shared" si="9"/>
        <v>541800</v>
      </c>
      <c r="E127" s="320">
        <f t="shared" si="11"/>
        <v>315</v>
      </c>
      <c r="F127" s="321">
        <f t="shared" si="14"/>
        <v>270900</v>
      </c>
      <c r="G127" s="322">
        <v>682.6</v>
      </c>
      <c r="H127" s="319">
        <f t="shared" si="12"/>
        <v>587036</v>
      </c>
      <c r="I127" s="323">
        <v>341.3</v>
      </c>
      <c r="J127" s="321">
        <f t="shared" si="13"/>
        <v>293518</v>
      </c>
      <c r="K127" s="324">
        <v>93</v>
      </c>
      <c r="L127" s="323">
        <v>92.3</v>
      </c>
      <c r="M127" s="325">
        <v>90.2</v>
      </c>
      <c r="N127" s="324">
        <v>7</v>
      </c>
      <c r="O127" s="387" t="s">
        <v>0</v>
      </c>
      <c r="P127" s="325">
        <v>0.7</v>
      </c>
      <c r="Q127" s="382">
        <v>160</v>
      </c>
      <c r="R127" s="388" t="s">
        <v>56</v>
      </c>
      <c r="S127" s="387" t="s">
        <v>58</v>
      </c>
      <c r="T127" s="381" t="s">
        <v>208</v>
      </c>
      <c r="U127" s="330">
        <v>0.3</v>
      </c>
    </row>
    <row r="128" spans="1:21" ht="12">
      <c r="A128" s="503"/>
      <c r="B128" s="346">
        <v>750</v>
      </c>
      <c r="C128" s="318">
        <f t="shared" si="10"/>
        <v>750</v>
      </c>
      <c r="D128" s="319">
        <f t="shared" si="9"/>
        <v>645000</v>
      </c>
      <c r="E128" s="320">
        <f t="shared" si="11"/>
        <v>375</v>
      </c>
      <c r="F128" s="321">
        <f t="shared" si="14"/>
        <v>322500</v>
      </c>
      <c r="G128" s="322">
        <v>812.6</v>
      </c>
      <c r="H128" s="319">
        <f t="shared" si="12"/>
        <v>698836</v>
      </c>
      <c r="I128" s="323">
        <v>406.3</v>
      </c>
      <c r="J128" s="321">
        <f t="shared" si="13"/>
        <v>349418</v>
      </c>
      <c r="K128" s="324">
        <v>93</v>
      </c>
      <c r="L128" s="323">
        <v>92.3</v>
      </c>
      <c r="M128" s="325">
        <v>90.2</v>
      </c>
      <c r="N128" s="324">
        <v>7</v>
      </c>
      <c r="O128" s="387" t="s">
        <v>0</v>
      </c>
      <c r="P128" s="325">
        <v>0.7</v>
      </c>
      <c r="Q128" s="382">
        <v>160</v>
      </c>
      <c r="R128" s="388" t="s">
        <v>56</v>
      </c>
      <c r="S128" s="387" t="s">
        <v>58</v>
      </c>
      <c r="T128" s="381" t="s">
        <v>208</v>
      </c>
      <c r="U128" s="330">
        <v>0.357</v>
      </c>
    </row>
    <row r="129" spans="1:21" ht="12">
      <c r="A129" s="503"/>
      <c r="B129" s="346">
        <v>870</v>
      </c>
      <c r="C129" s="318">
        <f t="shared" si="10"/>
        <v>870</v>
      </c>
      <c r="D129" s="319">
        <f t="shared" si="9"/>
        <v>748200</v>
      </c>
      <c r="E129" s="320">
        <f t="shared" si="11"/>
        <v>435</v>
      </c>
      <c r="F129" s="321">
        <f t="shared" si="14"/>
        <v>374100</v>
      </c>
      <c r="G129" s="322">
        <v>942.6</v>
      </c>
      <c r="H129" s="319">
        <f t="shared" si="12"/>
        <v>810636</v>
      </c>
      <c r="I129" s="323">
        <v>471.3</v>
      </c>
      <c r="J129" s="321">
        <f t="shared" si="13"/>
        <v>405318</v>
      </c>
      <c r="K129" s="324">
        <v>93</v>
      </c>
      <c r="L129" s="323">
        <v>92.3</v>
      </c>
      <c r="M129" s="325">
        <v>90.2</v>
      </c>
      <c r="N129" s="324">
        <v>7</v>
      </c>
      <c r="O129" s="387" t="s">
        <v>0</v>
      </c>
      <c r="P129" s="325">
        <v>0.7</v>
      </c>
      <c r="Q129" s="382">
        <v>160</v>
      </c>
      <c r="R129" s="388" t="s">
        <v>56</v>
      </c>
      <c r="S129" s="387" t="s">
        <v>58</v>
      </c>
      <c r="T129" s="381" t="s">
        <v>208</v>
      </c>
      <c r="U129" s="330">
        <v>0.415</v>
      </c>
    </row>
    <row r="130" spans="1:21" ht="12">
      <c r="A130" s="503"/>
      <c r="B130" s="346">
        <v>970</v>
      </c>
      <c r="C130" s="318">
        <f t="shared" si="10"/>
        <v>970</v>
      </c>
      <c r="D130" s="319">
        <f t="shared" si="9"/>
        <v>834200</v>
      </c>
      <c r="E130" s="320">
        <f t="shared" si="11"/>
        <v>485</v>
      </c>
      <c r="F130" s="321">
        <f t="shared" si="14"/>
        <v>417100</v>
      </c>
      <c r="G130" s="322">
        <v>1050.9</v>
      </c>
      <c r="H130" s="319">
        <f t="shared" si="12"/>
        <v>903774.0000000001</v>
      </c>
      <c r="I130" s="323">
        <v>525.5</v>
      </c>
      <c r="J130" s="321">
        <f t="shared" si="13"/>
        <v>451930</v>
      </c>
      <c r="K130" s="324">
        <v>93</v>
      </c>
      <c r="L130" s="323">
        <v>92.3</v>
      </c>
      <c r="M130" s="325">
        <v>90.2</v>
      </c>
      <c r="N130" s="324">
        <v>7</v>
      </c>
      <c r="O130" s="387" t="s">
        <v>0</v>
      </c>
      <c r="P130" s="325">
        <v>0.7</v>
      </c>
      <c r="Q130" s="382">
        <v>160</v>
      </c>
      <c r="R130" s="388" t="s">
        <v>56</v>
      </c>
      <c r="S130" s="387" t="s">
        <v>58</v>
      </c>
      <c r="T130" s="381" t="s">
        <v>208</v>
      </c>
      <c r="U130" s="330">
        <v>0.462</v>
      </c>
    </row>
    <row r="131" spans="1:21" ht="12">
      <c r="A131" s="503"/>
      <c r="B131" s="346">
        <v>1030</v>
      </c>
      <c r="C131" s="318">
        <f t="shared" si="10"/>
        <v>1030</v>
      </c>
      <c r="D131" s="319">
        <f t="shared" si="9"/>
        <v>885800</v>
      </c>
      <c r="E131" s="320">
        <f t="shared" si="11"/>
        <v>515</v>
      </c>
      <c r="F131" s="321">
        <f t="shared" si="14"/>
        <v>442900</v>
      </c>
      <c r="G131" s="322">
        <v>1115.9</v>
      </c>
      <c r="H131" s="319">
        <f t="shared" si="12"/>
        <v>959674.0000000001</v>
      </c>
      <c r="I131" s="323">
        <v>558</v>
      </c>
      <c r="J131" s="321">
        <f t="shared" si="13"/>
        <v>479880</v>
      </c>
      <c r="K131" s="324">
        <v>93</v>
      </c>
      <c r="L131" s="323">
        <v>92.3</v>
      </c>
      <c r="M131" s="325">
        <v>90.2</v>
      </c>
      <c r="N131" s="324">
        <v>7</v>
      </c>
      <c r="O131" s="387" t="s">
        <v>0</v>
      </c>
      <c r="P131" s="325">
        <v>0.7</v>
      </c>
      <c r="Q131" s="382">
        <v>160</v>
      </c>
      <c r="R131" s="388" t="s">
        <v>56</v>
      </c>
      <c r="S131" s="387" t="s">
        <v>58</v>
      </c>
      <c r="T131" s="381" t="s">
        <v>208</v>
      </c>
      <c r="U131" s="330">
        <v>0.491</v>
      </c>
    </row>
    <row r="132" spans="1:21" ht="12">
      <c r="A132" s="503"/>
      <c r="B132" s="346">
        <v>1200</v>
      </c>
      <c r="C132" s="318">
        <f t="shared" si="10"/>
        <v>1200</v>
      </c>
      <c r="D132" s="319">
        <f t="shared" si="9"/>
        <v>1032000</v>
      </c>
      <c r="E132" s="320">
        <f t="shared" si="11"/>
        <v>600</v>
      </c>
      <c r="F132" s="321">
        <f t="shared" si="14"/>
        <v>516000</v>
      </c>
      <c r="G132" s="322">
        <v>1300.1</v>
      </c>
      <c r="H132" s="319">
        <f t="shared" si="12"/>
        <v>1118086</v>
      </c>
      <c r="I132" s="323">
        <v>650.1</v>
      </c>
      <c r="J132" s="321">
        <f t="shared" si="13"/>
        <v>559086</v>
      </c>
      <c r="K132" s="324">
        <v>93</v>
      </c>
      <c r="L132" s="323">
        <v>92.3</v>
      </c>
      <c r="M132" s="325">
        <v>90.2</v>
      </c>
      <c r="N132" s="324">
        <v>7</v>
      </c>
      <c r="O132" s="387" t="s">
        <v>0</v>
      </c>
      <c r="P132" s="325">
        <v>0.7</v>
      </c>
      <c r="Q132" s="382">
        <v>160</v>
      </c>
      <c r="R132" s="388" t="s">
        <v>56</v>
      </c>
      <c r="S132" s="387" t="s">
        <v>167</v>
      </c>
      <c r="T132" s="381" t="s">
        <v>208</v>
      </c>
      <c r="U132" s="330">
        <v>0.572</v>
      </c>
    </row>
    <row r="133" spans="1:21" ht="12">
      <c r="A133" s="503"/>
      <c r="B133" s="346">
        <v>1300</v>
      </c>
      <c r="C133" s="318">
        <f t="shared" si="10"/>
        <v>1300</v>
      </c>
      <c r="D133" s="319">
        <f t="shared" si="9"/>
        <v>1118000</v>
      </c>
      <c r="E133" s="320">
        <f t="shared" si="11"/>
        <v>650</v>
      </c>
      <c r="F133" s="321">
        <f t="shared" si="14"/>
        <v>559000</v>
      </c>
      <c r="G133" s="322">
        <v>1408.5</v>
      </c>
      <c r="H133" s="319">
        <f t="shared" si="12"/>
        <v>1211310</v>
      </c>
      <c r="I133" s="323">
        <v>704.2</v>
      </c>
      <c r="J133" s="321">
        <f t="shared" si="13"/>
        <v>605612</v>
      </c>
      <c r="K133" s="324">
        <v>93</v>
      </c>
      <c r="L133" s="323">
        <v>92.3</v>
      </c>
      <c r="M133" s="325">
        <v>90.2</v>
      </c>
      <c r="N133" s="324">
        <v>7</v>
      </c>
      <c r="O133" s="387" t="s">
        <v>0</v>
      </c>
      <c r="P133" s="325">
        <v>0.7</v>
      </c>
      <c r="Q133" s="382">
        <v>160</v>
      </c>
      <c r="R133" s="388" t="s">
        <v>56</v>
      </c>
      <c r="S133" s="387" t="s">
        <v>167</v>
      </c>
      <c r="T133" s="381" t="s">
        <v>208</v>
      </c>
      <c r="U133" s="330">
        <v>0.62</v>
      </c>
    </row>
    <row r="134" spans="1:21" ht="12">
      <c r="A134" s="503"/>
      <c r="B134" s="346">
        <v>1400</v>
      </c>
      <c r="C134" s="318">
        <f t="shared" si="10"/>
        <v>1400</v>
      </c>
      <c r="D134" s="319">
        <f t="shared" si="9"/>
        <v>1204000</v>
      </c>
      <c r="E134" s="320">
        <f t="shared" si="11"/>
        <v>700</v>
      </c>
      <c r="F134" s="321">
        <f t="shared" si="14"/>
        <v>602000</v>
      </c>
      <c r="G134" s="322">
        <v>1516.8</v>
      </c>
      <c r="H134" s="319">
        <f t="shared" si="12"/>
        <v>1304448</v>
      </c>
      <c r="I134" s="323">
        <v>758.4</v>
      </c>
      <c r="J134" s="321">
        <f t="shared" si="13"/>
        <v>652224</v>
      </c>
      <c r="K134" s="324">
        <v>93</v>
      </c>
      <c r="L134" s="323">
        <v>92.3</v>
      </c>
      <c r="M134" s="325">
        <v>90.2</v>
      </c>
      <c r="N134" s="324">
        <v>7</v>
      </c>
      <c r="O134" s="387" t="s">
        <v>0</v>
      </c>
      <c r="P134" s="325">
        <v>0.7</v>
      </c>
      <c r="Q134" s="382">
        <v>160</v>
      </c>
      <c r="R134" s="388" t="s">
        <v>56</v>
      </c>
      <c r="S134" s="387" t="s">
        <v>167</v>
      </c>
      <c r="T134" s="381" t="s">
        <v>208</v>
      </c>
      <c r="U134" s="330">
        <v>0.667</v>
      </c>
    </row>
    <row r="135" spans="1:21" ht="12">
      <c r="A135" s="503"/>
      <c r="B135" s="346">
        <v>1600</v>
      </c>
      <c r="C135" s="318">
        <f t="shared" si="10"/>
        <v>1600</v>
      </c>
      <c r="D135" s="319">
        <f t="shared" si="9"/>
        <v>1376000</v>
      </c>
      <c r="E135" s="320">
        <f t="shared" si="11"/>
        <v>800</v>
      </c>
      <c r="F135" s="321">
        <f t="shared" si="14"/>
        <v>688000</v>
      </c>
      <c r="G135" s="322">
        <v>1733.5</v>
      </c>
      <c r="H135" s="319">
        <f t="shared" si="12"/>
        <v>1490810</v>
      </c>
      <c r="I135" s="323">
        <v>866.7</v>
      </c>
      <c r="J135" s="321">
        <f t="shared" si="13"/>
        <v>745362</v>
      </c>
      <c r="K135" s="324">
        <v>93</v>
      </c>
      <c r="L135" s="323">
        <v>92.3</v>
      </c>
      <c r="M135" s="325">
        <v>90.2</v>
      </c>
      <c r="N135" s="324">
        <v>7</v>
      </c>
      <c r="O135" s="387" t="s">
        <v>0</v>
      </c>
      <c r="P135" s="325">
        <v>0.7</v>
      </c>
      <c r="Q135" s="382">
        <v>160</v>
      </c>
      <c r="R135" s="388" t="s">
        <v>56</v>
      </c>
      <c r="S135" s="387" t="s">
        <v>167</v>
      </c>
      <c r="T135" s="381" t="s">
        <v>208</v>
      </c>
      <c r="U135" s="330">
        <v>0.762</v>
      </c>
    </row>
    <row r="136" spans="1:21" ht="12">
      <c r="A136" s="503"/>
      <c r="B136" s="346">
        <v>1800</v>
      </c>
      <c r="C136" s="318">
        <f t="shared" si="10"/>
        <v>1800</v>
      </c>
      <c r="D136" s="319">
        <f t="shared" si="9"/>
        <v>1548000</v>
      </c>
      <c r="E136" s="320">
        <f t="shared" si="11"/>
        <v>900</v>
      </c>
      <c r="F136" s="321">
        <f t="shared" si="14"/>
        <v>774000</v>
      </c>
      <c r="G136" s="322">
        <v>1950.2</v>
      </c>
      <c r="H136" s="319">
        <f t="shared" si="12"/>
        <v>1677172</v>
      </c>
      <c r="I136" s="323">
        <v>975.1</v>
      </c>
      <c r="J136" s="321">
        <f t="shared" si="13"/>
        <v>838586</v>
      </c>
      <c r="K136" s="324">
        <v>93</v>
      </c>
      <c r="L136" s="323">
        <v>92.3</v>
      </c>
      <c r="M136" s="325">
        <v>90.2</v>
      </c>
      <c r="N136" s="324">
        <v>7</v>
      </c>
      <c r="O136" s="387" t="s">
        <v>0</v>
      </c>
      <c r="P136" s="325">
        <v>0.7</v>
      </c>
      <c r="Q136" s="382">
        <v>160</v>
      </c>
      <c r="R136" s="388" t="s">
        <v>56</v>
      </c>
      <c r="S136" s="387" t="s">
        <v>167</v>
      </c>
      <c r="T136" s="381" t="s">
        <v>208</v>
      </c>
      <c r="U136" s="330">
        <v>0.858</v>
      </c>
    </row>
    <row r="137" spans="1:21" ht="12">
      <c r="A137" s="503"/>
      <c r="B137" s="346">
        <v>2000</v>
      </c>
      <c r="C137" s="318">
        <f t="shared" si="10"/>
        <v>2000</v>
      </c>
      <c r="D137" s="319">
        <f t="shared" si="9"/>
        <v>1720000</v>
      </c>
      <c r="E137" s="320">
        <f t="shared" si="11"/>
        <v>1000</v>
      </c>
      <c r="F137" s="321">
        <f t="shared" si="14"/>
        <v>860000</v>
      </c>
      <c r="G137" s="322">
        <v>2166.8</v>
      </c>
      <c r="H137" s="319">
        <f t="shared" si="12"/>
        <v>1863448.0000000002</v>
      </c>
      <c r="I137" s="323">
        <v>1083.4</v>
      </c>
      <c r="J137" s="321">
        <f t="shared" si="13"/>
        <v>931724.0000000001</v>
      </c>
      <c r="K137" s="324">
        <v>93</v>
      </c>
      <c r="L137" s="323">
        <v>92.3</v>
      </c>
      <c r="M137" s="325">
        <v>90.2</v>
      </c>
      <c r="N137" s="324">
        <v>7</v>
      </c>
      <c r="O137" s="387" t="s">
        <v>0</v>
      </c>
      <c r="P137" s="325">
        <v>0.7</v>
      </c>
      <c r="Q137" s="382">
        <v>160</v>
      </c>
      <c r="R137" s="388" t="s">
        <v>56</v>
      </c>
      <c r="S137" s="387" t="s">
        <v>167</v>
      </c>
      <c r="T137" s="381" t="s">
        <v>208</v>
      </c>
      <c r="U137" s="330">
        <v>0.953</v>
      </c>
    </row>
    <row r="138" spans="1:21" ht="12">
      <c r="A138" s="503"/>
      <c r="B138" s="346">
        <v>2400</v>
      </c>
      <c r="C138" s="318">
        <f t="shared" si="10"/>
        <v>2400</v>
      </c>
      <c r="D138" s="319">
        <f t="shared" si="9"/>
        <v>2064000</v>
      </c>
      <c r="E138" s="320">
        <f t="shared" si="11"/>
        <v>1200</v>
      </c>
      <c r="F138" s="321">
        <f t="shared" si="14"/>
        <v>1032000</v>
      </c>
      <c r="G138" s="322">
        <v>2600.2</v>
      </c>
      <c r="H138" s="319">
        <f t="shared" si="12"/>
        <v>2236172</v>
      </c>
      <c r="I138" s="323">
        <v>1300.1</v>
      </c>
      <c r="J138" s="321">
        <f t="shared" si="13"/>
        <v>1118086</v>
      </c>
      <c r="K138" s="324">
        <v>93</v>
      </c>
      <c r="L138" s="323">
        <v>92.3</v>
      </c>
      <c r="M138" s="325">
        <v>90.2</v>
      </c>
      <c r="N138" s="324">
        <v>7</v>
      </c>
      <c r="O138" s="387" t="s">
        <v>0</v>
      </c>
      <c r="P138" s="325">
        <v>0.7</v>
      </c>
      <c r="Q138" s="382">
        <v>160</v>
      </c>
      <c r="R138" s="388" t="s">
        <v>56</v>
      </c>
      <c r="S138" s="387" t="s">
        <v>167</v>
      </c>
      <c r="T138" s="381" t="s">
        <v>208</v>
      </c>
      <c r="U138" s="330">
        <v>1.144</v>
      </c>
    </row>
    <row r="139" spans="1:21" ht="12">
      <c r="A139" s="503"/>
      <c r="B139" s="346">
        <v>3000</v>
      </c>
      <c r="C139" s="318">
        <f t="shared" si="10"/>
        <v>3000</v>
      </c>
      <c r="D139" s="319">
        <f t="shared" si="9"/>
        <v>2580000</v>
      </c>
      <c r="E139" s="320">
        <f t="shared" si="11"/>
        <v>1500</v>
      </c>
      <c r="F139" s="321">
        <f t="shared" si="14"/>
        <v>1290000</v>
      </c>
      <c r="G139" s="322">
        <v>3250.3</v>
      </c>
      <c r="H139" s="319">
        <f t="shared" si="12"/>
        <v>2795258</v>
      </c>
      <c r="I139" s="323">
        <v>1625.1</v>
      </c>
      <c r="J139" s="321">
        <f t="shared" si="13"/>
        <v>1397586</v>
      </c>
      <c r="K139" s="324">
        <v>93</v>
      </c>
      <c r="L139" s="323">
        <v>92.3</v>
      </c>
      <c r="M139" s="325">
        <v>90.2</v>
      </c>
      <c r="N139" s="324">
        <v>7</v>
      </c>
      <c r="O139" s="387" t="s">
        <v>0</v>
      </c>
      <c r="P139" s="325">
        <v>0.7</v>
      </c>
      <c r="Q139" s="382">
        <v>160</v>
      </c>
      <c r="R139" s="388" t="s">
        <v>56</v>
      </c>
      <c r="S139" s="387" t="s">
        <v>167</v>
      </c>
      <c r="T139" s="381" t="s">
        <v>208</v>
      </c>
      <c r="U139" s="330">
        <v>1.43</v>
      </c>
    </row>
    <row r="140" spans="1:21" ht="12.75" thickBot="1">
      <c r="A140" s="503"/>
      <c r="B140" s="181">
        <v>3500</v>
      </c>
      <c r="C140" s="332">
        <f t="shared" si="10"/>
        <v>3500</v>
      </c>
      <c r="D140" s="333">
        <f t="shared" si="9"/>
        <v>3010000</v>
      </c>
      <c r="E140" s="334">
        <f t="shared" si="11"/>
        <v>1750</v>
      </c>
      <c r="F140" s="335">
        <f t="shared" si="14"/>
        <v>1505000</v>
      </c>
      <c r="G140" s="336">
        <v>3792</v>
      </c>
      <c r="H140" s="333">
        <f t="shared" si="12"/>
        <v>3261120</v>
      </c>
      <c r="I140" s="337">
        <v>1896</v>
      </c>
      <c r="J140" s="335">
        <f t="shared" si="13"/>
        <v>1630560</v>
      </c>
      <c r="K140" s="338">
        <v>93</v>
      </c>
      <c r="L140" s="337">
        <v>92.3</v>
      </c>
      <c r="M140" s="339">
        <v>90.2</v>
      </c>
      <c r="N140" s="338">
        <v>7</v>
      </c>
      <c r="O140" s="389" t="s">
        <v>0</v>
      </c>
      <c r="P140" s="339">
        <v>0.7</v>
      </c>
      <c r="Q140" s="390">
        <v>160</v>
      </c>
      <c r="R140" s="391" t="s">
        <v>56</v>
      </c>
      <c r="S140" s="389" t="s">
        <v>167</v>
      </c>
      <c r="T140" s="392" t="s">
        <v>208</v>
      </c>
      <c r="U140" s="344">
        <v>1.668</v>
      </c>
    </row>
    <row r="141" spans="1:21" ht="12">
      <c r="A141" s="502" t="s">
        <v>117</v>
      </c>
      <c r="B141" s="345">
        <v>6</v>
      </c>
      <c r="C141" s="289">
        <v>64</v>
      </c>
      <c r="D141" s="290">
        <f t="shared" si="9"/>
        <v>55040</v>
      </c>
      <c r="E141" s="291">
        <v>38</v>
      </c>
      <c r="F141" s="292">
        <f t="shared" si="14"/>
        <v>32680</v>
      </c>
      <c r="G141" s="293">
        <v>70.3</v>
      </c>
      <c r="H141" s="290">
        <f t="shared" si="12"/>
        <v>60458</v>
      </c>
      <c r="I141" s="294">
        <v>41.5</v>
      </c>
      <c r="J141" s="292">
        <f t="shared" si="13"/>
        <v>35690</v>
      </c>
      <c r="K141" s="295">
        <v>92.7</v>
      </c>
      <c r="L141" s="294">
        <v>91</v>
      </c>
      <c r="M141" s="296">
        <v>90</v>
      </c>
      <c r="N141" s="295">
        <v>7.3</v>
      </c>
      <c r="O141" s="383" t="s">
        <v>0</v>
      </c>
      <c r="P141" s="296">
        <v>1.7</v>
      </c>
      <c r="Q141" s="384">
        <v>165</v>
      </c>
      <c r="R141" s="385" t="s">
        <v>56</v>
      </c>
      <c r="S141" s="383" t="s">
        <v>58</v>
      </c>
      <c r="T141" s="393" t="s">
        <v>167</v>
      </c>
      <c r="U141" s="378">
        <v>0.03</v>
      </c>
    </row>
    <row r="142" spans="1:21" ht="12">
      <c r="A142" s="503"/>
      <c r="B142" s="346">
        <v>7</v>
      </c>
      <c r="C142" s="318">
        <v>74</v>
      </c>
      <c r="D142" s="319">
        <f t="shared" si="9"/>
        <v>63640</v>
      </c>
      <c r="E142" s="320">
        <v>40</v>
      </c>
      <c r="F142" s="321">
        <f t="shared" si="14"/>
        <v>34400</v>
      </c>
      <c r="G142" s="322">
        <v>81.3</v>
      </c>
      <c r="H142" s="319">
        <f t="shared" si="12"/>
        <v>69918</v>
      </c>
      <c r="I142" s="323">
        <v>43.7</v>
      </c>
      <c r="J142" s="321">
        <f t="shared" si="13"/>
        <v>37582</v>
      </c>
      <c r="K142" s="324">
        <v>92.4</v>
      </c>
      <c r="L142" s="323">
        <v>91</v>
      </c>
      <c r="M142" s="325">
        <v>89.9</v>
      </c>
      <c r="N142" s="324">
        <v>7.6</v>
      </c>
      <c r="O142" s="387" t="s">
        <v>0</v>
      </c>
      <c r="P142" s="325">
        <v>1.4</v>
      </c>
      <c r="Q142" s="382">
        <v>165</v>
      </c>
      <c r="R142" s="388" t="s">
        <v>56</v>
      </c>
      <c r="S142" s="387" t="s">
        <v>58</v>
      </c>
      <c r="T142" s="381" t="s">
        <v>167</v>
      </c>
      <c r="U142" s="380">
        <v>0.034</v>
      </c>
    </row>
    <row r="143" spans="1:21" ht="12">
      <c r="A143" s="503"/>
      <c r="B143" s="346">
        <v>8</v>
      </c>
      <c r="C143" s="318">
        <v>90</v>
      </c>
      <c r="D143" s="319">
        <f t="shared" si="9"/>
        <v>77400</v>
      </c>
      <c r="E143" s="320">
        <v>55</v>
      </c>
      <c r="F143" s="321">
        <f t="shared" si="14"/>
        <v>47300</v>
      </c>
      <c r="G143" s="322">
        <v>98.6</v>
      </c>
      <c r="H143" s="319">
        <f t="shared" si="12"/>
        <v>84796</v>
      </c>
      <c r="I143" s="323">
        <v>60</v>
      </c>
      <c r="J143" s="321">
        <f t="shared" si="13"/>
        <v>51600</v>
      </c>
      <c r="K143" s="324">
        <v>92.6</v>
      </c>
      <c r="L143" s="323">
        <v>91.3</v>
      </c>
      <c r="M143" s="325">
        <v>90</v>
      </c>
      <c r="N143" s="324">
        <v>7.4</v>
      </c>
      <c r="O143" s="387" t="s">
        <v>0</v>
      </c>
      <c r="P143" s="325">
        <v>1.3</v>
      </c>
      <c r="Q143" s="382">
        <v>165</v>
      </c>
      <c r="R143" s="388" t="s">
        <v>56</v>
      </c>
      <c r="S143" s="387" t="s">
        <v>58</v>
      </c>
      <c r="T143" s="381" t="s">
        <v>167</v>
      </c>
      <c r="U143" s="380">
        <v>0.042</v>
      </c>
    </row>
    <row r="144" spans="1:21" ht="12">
      <c r="A144" s="503"/>
      <c r="B144" s="346">
        <v>10</v>
      </c>
      <c r="C144" s="318">
        <v>104</v>
      </c>
      <c r="D144" s="319">
        <f t="shared" si="9"/>
        <v>89440</v>
      </c>
      <c r="E144" s="320">
        <v>62</v>
      </c>
      <c r="F144" s="321">
        <f t="shared" si="14"/>
        <v>53320</v>
      </c>
      <c r="G144" s="322">
        <v>114</v>
      </c>
      <c r="H144" s="319">
        <f t="shared" si="12"/>
        <v>98040</v>
      </c>
      <c r="I144" s="323">
        <v>67.8</v>
      </c>
      <c r="J144" s="321">
        <f t="shared" si="13"/>
        <v>58308</v>
      </c>
      <c r="K144" s="324">
        <v>92.2</v>
      </c>
      <c r="L144" s="323">
        <v>91.2</v>
      </c>
      <c r="M144" s="325">
        <v>89.9</v>
      </c>
      <c r="N144" s="324">
        <v>7.8</v>
      </c>
      <c r="O144" s="387" t="s">
        <v>0</v>
      </c>
      <c r="P144" s="325">
        <v>1</v>
      </c>
      <c r="Q144" s="382">
        <v>165</v>
      </c>
      <c r="R144" s="388" t="s">
        <v>56</v>
      </c>
      <c r="S144" s="387" t="s">
        <v>58</v>
      </c>
      <c r="T144" s="381" t="s">
        <v>167</v>
      </c>
      <c r="U144" s="380">
        <v>0.048</v>
      </c>
    </row>
    <row r="145" spans="1:21" ht="12">
      <c r="A145" s="503"/>
      <c r="B145" s="346">
        <v>12</v>
      </c>
      <c r="C145" s="318">
        <v>125</v>
      </c>
      <c r="D145" s="319">
        <f t="shared" si="9"/>
        <v>107500</v>
      </c>
      <c r="E145" s="320">
        <v>65</v>
      </c>
      <c r="F145" s="321">
        <f t="shared" si="14"/>
        <v>55900</v>
      </c>
      <c r="G145" s="322">
        <v>136.9</v>
      </c>
      <c r="H145" s="319">
        <f t="shared" si="12"/>
        <v>117734</v>
      </c>
      <c r="I145" s="323">
        <v>71</v>
      </c>
      <c r="J145" s="321">
        <f t="shared" si="13"/>
        <v>61060</v>
      </c>
      <c r="K145" s="324">
        <v>92.1</v>
      </c>
      <c r="L145" s="323">
        <v>91.3</v>
      </c>
      <c r="M145" s="325">
        <v>90</v>
      </c>
      <c r="N145" s="324">
        <v>7.9</v>
      </c>
      <c r="O145" s="387" t="s">
        <v>0</v>
      </c>
      <c r="P145" s="325">
        <v>0.8</v>
      </c>
      <c r="Q145" s="382">
        <v>165</v>
      </c>
      <c r="R145" s="388" t="s">
        <v>56</v>
      </c>
      <c r="S145" s="387" t="s">
        <v>58</v>
      </c>
      <c r="T145" s="381" t="s">
        <v>167</v>
      </c>
      <c r="U145" s="380">
        <v>0.058</v>
      </c>
    </row>
    <row r="146" spans="1:21" ht="12">
      <c r="A146" s="503"/>
      <c r="B146" s="346">
        <v>14</v>
      </c>
      <c r="C146" s="318">
        <v>150</v>
      </c>
      <c r="D146" s="319">
        <f t="shared" si="9"/>
        <v>129000</v>
      </c>
      <c r="E146" s="320">
        <v>85</v>
      </c>
      <c r="F146" s="321">
        <f t="shared" si="14"/>
        <v>73100</v>
      </c>
      <c r="G146" s="322">
        <v>163.9</v>
      </c>
      <c r="H146" s="319">
        <f t="shared" si="12"/>
        <v>140954</v>
      </c>
      <c r="I146" s="323">
        <v>93</v>
      </c>
      <c r="J146" s="321">
        <f t="shared" si="13"/>
        <v>79980</v>
      </c>
      <c r="K146" s="324">
        <v>92.3</v>
      </c>
      <c r="L146" s="323">
        <v>91.5</v>
      </c>
      <c r="M146" s="325">
        <v>90.2</v>
      </c>
      <c r="N146" s="324">
        <v>7.7</v>
      </c>
      <c r="O146" s="387" t="s">
        <v>0</v>
      </c>
      <c r="P146" s="339">
        <v>0.8</v>
      </c>
      <c r="Q146" s="382">
        <v>165</v>
      </c>
      <c r="R146" s="388" t="s">
        <v>56</v>
      </c>
      <c r="S146" s="387" t="s">
        <v>58</v>
      </c>
      <c r="T146" s="381" t="s">
        <v>167</v>
      </c>
      <c r="U146" s="380">
        <v>0.069</v>
      </c>
    </row>
    <row r="147" spans="1:21" ht="12">
      <c r="A147" s="503"/>
      <c r="B147" s="181">
        <v>17</v>
      </c>
      <c r="C147" s="332">
        <v>185</v>
      </c>
      <c r="D147" s="333">
        <f t="shared" si="9"/>
        <v>159100</v>
      </c>
      <c r="E147" s="334">
        <v>110</v>
      </c>
      <c r="F147" s="335">
        <f t="shared" si="14"/>
        <v>94600</v>
      </c>
      <c r="G147" s="336">
        <v>201.7</v>
      </c>
      <c r="H147" s="333">
        <f t="shared" si="12"/>
        <v>173462</v>
      </c>
      <c r="I147" s="337">
        <v>120</v>
      </c>
      <c r="J147" s="335">
        <f t="shared" si="13"/>
        <v>103200</v>
      </c>
      <c r="K147" s="338">
        <v>92.3</v>
      </c>
      <c r="L147" s="337">
        <v>91.7</v>
      </c>
      <c r="M147" s="339">
        <v>90.2</v>
      </c>
      <c r="N147" s="338">
        <v>7.7</v>
      </c>
      <c r="O147" s="387" t="s">
        <v>0</v>
      </c>
      <c r="P147" s="339">
        <v>0.6</v>
      </c>
      <c r="Q147" s="382">
        <v>165</v>
      </c>
      <c r="R147" s="391" t="s">
        <v>56</v>
      </c>
      <c r="S147" s="389" t="s">
        <v>58</v>
      </c>
      <c r="T147" s="392" t="s">
        <v>167</v>
      </c>
      <c r="U147" s="394">
        <v>0.085</v>
      </c>
    </row>
    <row r="148" spans="1:21" ht="12">
      <c r="A148" s="503"/>
      <c r="B148" s="181">
        <v>21</v>
      </c>
      <c r="C148" s="332">
        <v>220</v>
      </c>
      <c r="D148" s="333">
        <f t="shared" si="9"/>
        <v>189200</v>
      </c>
      <c r="E148" s="334">
        <v>135</v>
      </c>
      <c r="F148" s="335">
        <f t="shared" si="14"/>
        <v>116100</v>
      </c>
      <c r="G148" s="336">
        <v>239.4</v>
      </c>
      <c r="H148" s="333">
        <f t="shared" si="12"/>
        <v>205884</v>
      </c>
      <c r="I148" s="337">
        <v>147</v>
      </c>
      <c r="J148" s="335">
        <f t="shared" si="13"/>
        <v>126420</v>
      </c>
      <c r="K148" s="338">
        <v>92.5</v>
      </c>
      <c r="L148" s="337">
        <v>91.9</v>
      </c>
      <c r="M148" s="339">
        <v>90.4</v>
      </c>
      <c r="N148" s="338">
        <v>7.5</v>
      </c>
      <c r="O148" s="387" t="s">
        <v>0</v>
      </c>
      <c r="P148" s="339">
        <v>0.6</v>
      </c>
      <c r="Q148" s="382">
        <v>165</v>
      </c>
      <c r="R148" s="391" t="s">
        <v>56</v>
      </c>
      <c r="S148" s="389" t="s">
        <v>58</v>
      </c>
      <c r="T148" s="392" t="s">
        <v>167</v>
      </c>
      <c r="U148" s="394">
        <v>0.101</v>
      </c>
    </row>
    <row r="149" spans="1:21" ht="12">
      <c r="A149" s="503"/>
      <c r="B149" s="181">
        <v>25</v>
      </c>
      <c r="C149" s="332">
        <v>260</v>
      </c>
      <c r="D149" s="333">
        <f t="shared" si="9"/>
        <v>223600</v>
      </c>
      <c r="E149" s="334">
        <v>160</v>
      </c>
      <c r="F149" s="335">
        <f t="shared" si="14"/>
        <v>137600</v>
      </c>
      <c r="G149" s="336">
        <v>283</v>
      </c>
      <c r="H149" s="333">
        <f t="shared" si="12"/>
        <v>243380</v>
      </c>
      <c r="I149" s="337">
        <v>174</v>
      </c>
      <c r="J149" s="335">
        <f t="shared" si="13"/>
        <v>149640</v>
      </c>
      <c r="K149" s="338">
        <v>92.6</v>
      </c>
      <c r="L149" s="337">
        <v>91.9</v>
      </c>
      <c r="M149" s="339">
        <v>90.6</v>
      </c>
      <c r="N149" s="338">
        <v>7.4</v>
      </c>
      <c r="O149" s="387" t="s">
        <v>0</v>
      </c>
      <c r="P149" s="339">
        <v>0.7</v>
      </c>
      <c r="Q149" s="382">
        <v>165</v>
      </c>
      <c r="R149" s="391" t="s">
        <v>56</v>
      </c>
      <c r="S149" s="389" t="s">
        <v>58</v>
      </c>
      <c r="T149" s="392" t="s">
        <v>167</v>
      </c>
      <c r="U149" s="394">
        <v>0.12</v>
      </c>
    </row>
    <row r="150" spans="1:21" ht="12">
      <c r="A150" s="503"/>
      <c r="B150" s="181">
        <v>30</v>
      </c>
      <c r="C150" s="332">
        <v>315</v>
      </c>
      <c r="D150" s="333">
        <f t="shared" si="9"/>
        <v>270900</v>
      </c>
      <c r="E150" s="334">
        <v>190</v>
      </c>
      <c r="F150" s="335">
        <f t="shared" si="14"/>
        <v>163400</v>
      </c>
      <c r="G150" s="336">
        <v>342.4</v>
      </c>
      <c r="H150" s="333">
        <f t="shared" si="12"/>
        <v>294464</v>
      </c>
      <c r="I150" s="337">
        <v>206</v>
      </c>
      <c r="J150" s="335">
        <f t="shared" si="13"/>
        <v>177160</v>
      </c>
      <c r="K150" s="338">
        <v>92.6</v>
      </c>
      <c r="L150" s="337">
        <v>92</v>
      </c>
      <c r="M150" s="339">
        <v>90.6</v>
      </c>
      <c r="N150" s="338">
        <v>7.4</v>
      </c>
      <c r="O150" s="387" t="s">
        <v>0</v>
      </c>
      <c r="P150" s="339">
        <v>0.6</v>
      </c>
      <c r="Q150" s="382">
        <v>165</v>
      </c>
      <c r="R150" s="391" t="s">
        <v>56</v>
      </c>
      <c r="S150" s="389" t="s">
        <v>58</v>
      </c>
      <c r="T150" s="392" t="s">
        <v>167</v>
      </c>
      <c r="U150" s="394">
        <v>0.145</v>
      </c>
    </row>
    <row r="151" spans="1:21" ht="12">
      <c r="A151" s="503"/>
      <c r="B151" s="181">
        <v>33</v>
      </c>
      <c r="C151" s="332">
        <v>349</v>
      </c>
      <c r="D151" s="333">
        <f t="shared" si="9"/>
        <v>300140</v>
      </c>
      <c r="E151" s="334">
        <v>205</v>
      </c>
      <c r="F151" s="335">
        <f t="shared" si="14"/>
        <v>176300</v>
      </c>
      <c r="G151" s="336">
        <v>378.9</v>
      </c>
      <c r="H151" s="333">
        <f t="shared" si="12"/>
        <v>325854</v>
      </c>
      <c r="I151" s="337">
        <v>223</v>
      </c>
      <c r="J151" s="335">
        <f t="shared" si="13"/>
        <v>191780</v>
      </c>
      <c r="K151" s="338">
        <v>92.7</v>
      </c>
      <c r="L151" s="337">
        <v>92.1</v>
      </c>
      <c r="M151" s="339">
        <v>90.8</v>
      </c>
      <c r="N151" s="338">
        <v>7.3</v>
      </c>
      <c r="O151" s="387" t="s">
        <v>0</v>
      </c>
      <c r="P151" s="339">
        <v>0.6</v>
      </c>
      <c r="Q151" s="382">
        <v>165</v>
      </c>
      <c r="R151" s="391" t="s">
        <v>56</v>
      </c>
      <c r="S151" s="389" t="s">
        <v>58</v>
      </c>
      <c r="T151" s="392" t="s">
        <v>167</v>
      </c>
      <c r="U151" s="394">
        <v>0.16</v>
      </c>
    </row>
    <row r="152" spans="1:21" ht="12">
      <c r="A152" s="503"/>
      <c r="B152" s="181">
        <v>35</v>
      </c>
      <c r="C152" s="332">
        <v>368</v>
      </c>
      <c r="D152" s="333">
        <f t="shared" si="9"/>
        <v>316480</v>
      </c>
      <c r="E152" s="334">
        <v>220</v>
      </c>
      <c r="F152" s="335">
        <f t="shared" si="14"/>
        <v>189200</v>
      </c>
      <c r="G152" s="336">
        <v>399.1</v>
      </c>
      <c r="H152" s="333">
        <f t="shared" si="12"/>
        <v>343226</v>
      </c>
      <c r="I152" s="337">
        <v>239</v>
      </c>
      <c r="J152" s="335">
        <f t="shared" si="13"/>
        <v>205540</v>
      </c>
      <c r="K152" s="338">
        <v>93</v>
      </c>
      <c r="L152" s="337">
        <v>92.2</v>
      </c>
      <c r="M152" s="339">
        <v>90.8</v>
      </c>
      <c r="N152" s="338">
        <v>7</v>
      </c>
      <c r="O152" s="387" t="s">
        <v>0</v>
      </c>
      <c r="P152" s="339">
        <v>0.8</v>
      </c>
      <c r="Q152" s="382">
        <v>165</v>
      </c>
      <c r="R152" s="391" t="s">
        <v>56</v>
      </c>
      <c r="S152" s="389" t="s">
        <v>58</v>
      </c>
      <c r="T152" s="392" t="s">
        <v>167</v>
      </c>
      <c r="U152" s="394">
        <v>0.169</v>
      </c>
    </row>
    <row r="153" spans="1:21" ht="12">
      <c r="A153" s="503"/>
      <c r="B153" s="181">
        <v>40</v>
      </c>
      <c r="C153" s="332">
        <v>421</v>
      </c>
      <c r="D153" s="333">
        <f t="shared" si="9"/>
        <v>362060</v>
      </c>
      <c r="E153" s="334">
        <v>250</v>
      </c>
      <c r="F153" s="335">
        <f t="shared" si="14"/>
        <v>215000</v>
      </c>
      <c r="G153" s="336">
        <v>456.5</v>
      </c>
      <c r="H153" s="333">
        <f t="shared" si="12"/>
        <v>392590</v>
      </c>
      <c r="I153" s="337">
        <v>272</v>
      </c>
      <c r="J153" s="335">
        <f t="shared" si="13"/>
        <v>233920</v>
      </c>
      <c r="K153" s="338">
        <v>93</v>
      </c>
      <c r="L153" s="337">
        <v>92.2</v>
      </c>
      <c r="M153" s="339">
        <v>90.9</v>
      </c>
      <c r="N153" s="338">
        <v>7</v>
      </c>
      <c r="O153" s="387" t="s">
        <v>0</v>
      </c>
      <c r="P153" s="339">
        <v>0.8</v>
      </c>
      <c r="Q153" s="382">
        <v>165</v>
      </c>
      <c r="R153" s="391" t="s">
        <v>56</v>
      </c>
      <c r="S153" s="389" t="s">
        <v>58</v>
      </c>
      <c r="T153" s="392" t="s">
        <v>167</v>
      </c>
      <c r="U153" s="394">
        <v>0.193</v>
      </c>
    </row>
    <row r="154" spans="1:21" ht="12">
      <c r="A154" s="503"/>
      <c r="B154" s="181">
        <v>45</v>
      </c>
      <c r="C154" s="332">
        <v>473</v>
      </c>
      <c r="D154" s="333">
        <f t="shared" si="9"/>
        <v>406780</v>
      </c>
      <c r="E154" s="334">
        <v>275</v>
      </c>
      <c r="F154" s="335">
        <f t="shared" si="14"/>
        <v>236500</v>
      </c>
      <c r="G154" s="336">
        <v>512.8</v>
      </c>
      <c r="H154" s="333">
        <f t="shared" si="12"/>
        <v>441007.99999999994</v>
      </c>
      <c r="I154" s="337">
        <v>299</v>
      </c>
      <c r="J154" s="335">
        <f t="shared" si="13"/>
        <v>257140</v>
      </c>
      <c r="K154" s="338">
        <v>93</v>
      </c>
      <c r="L154" s="337">
        <v>92.2</v>
      </c>
      <c r="M154" s="339">
        <v>91.1</v>
      </c>
      <c r="N154" s="338">
        <v>7</v>
      </c>
      <c r="O154" s="387" t="s">
        <v>0</v>
      </c>
      <c r="P154" s="339">
        <v>0.8</v>
      </c>
      <c r="Q154" s="382">
        <v>165</v>
      </c>
      <c r="R154" s="391" t="s">
        <v>56</v>
      </c>
      <c r="S154" s="389" t="s">
        <v>58</v>
      </c>
      <c r="T154" s="392" t="s">
        <v>167</v>
      </c>
      <c r="U154" s="394">
        <v>0.217</v>
      </c>
    </row>
    <row r="155" spans="1:21" ht="12">
      <c r="A155" s="503"/>
      <c r="B155" s="181">
        <v>50</v>
      </c>
      <c r="C155" s="332">
        <v>527</v>
      </c>
      <c r="D155" s="333">
        <f t="shared" si="9"/>
        <v>453220</v>
      </c>
      <c r="E155" s="334">
        <v>310</v>
      </c>
      <c r="F155" s="335">
        <f t="shared" si="14"/>
        <v>266600</v>
      </c>
      <c r="G155" s="336">
        <v>571.5</v>
      </c>
      <c r="H155" s="333">
        <f t="shared" si="12"/>
        <v>491490</v>
      </c>
      <c r="I155" s="337">
        <v>337</v>
      </c>
      <c r="J155" s="335">
        <f t="shared" si="13"/>
        <v>289820</v>
      </c>
      <c r="K155" s="338">
        <v>93</v>
      </c>
      <c r="L155" s="337">
        <v>92.2</v>
      </c>
      <c r="M155" s="339">
        <v>91.2</v>
      </c>
      <c r="N155" s="338">
        <v>7</v>
      </c>
      <c r="O155" s="387" t="s">
        <v>0</v>
      </c>
      <c r="P155" s="339">
        <v>0.8</v>
      </c>
      <c r="Q155" s="382">
        <v>165</v>
      </c>
      <c r="R155" s="391" t="s">
        <v>56</v>
      </c>
      <c r="S155" s="389" t="s">
        <v>58</v>
      </c>
      <c r="T155" s="392" t="s">
        <v>167</v>
      </c>
      <c r="U155" s="394">
        <v>0.241</v>
      </c>
    </row>
    <row r="156" spans="1:21" ht="12">
      <c r="A156" s="503"/>
      <c r="B156" s="181">
        <v>55</v>
      </c>
      <c r="C156" s="332">
        <v>582</v>
      </c>
      <c r="D156" s="333">
        <f t="shared" si="9"/>
        <v>500520</v>
      </c>
      <c r="E156" s="334">
        <v>345</v>
      </c>
      <c r="F156" s="335">
        <f t="shared" si="14"/>
        <v>296700</v>
      </c>
      <c r="G156" s="336">
        <v>631</v>
      </c>
      <c r="H156" s="333">
        <f t="shared" si="12"/>
        <v>542660</v>
      </c>
      <c r="I156" s="337">
        <v>375</v>
      </c>
      <c r="J156" s="335">
        <f t="shared" si="13"/>
        <v>322500</v>
      </c>
      <c r="K156" s="338">
        <v>93</v>
      </c>
      <c r="L156" s="337">
        <v>92.2</v>
      </c>
      <c r="M156" s="339">
        <v>91.3</v>
      </c>
      <c r="N156" s="338">
        <v>7</v>
      </c>
      <c r="O156" s="387" t="s">
        <v>0</v>
      </c>
      <c r="P156" s="339">
        <v>0.8</v>
      </c>
      <c r="Q156" s="382">
        <v>165</v>
      </c>
      <c r="R156" s="391" t="s">
        <v>56</v>
      </c>
      <c r="S156" s="389" t="s">
        <v>58</v>
      </c>
      <c r="T156" s="392" t="s">
        <v>167</v>
      </c>
      <c r="U156" s="394">
        <v>0.266</v>
      </c>
    </row>
    <row r="157" spans="1:21" ht="12">
      <c r="A157" s="503"/>
      <c r="B157" s="181">
        <v>60</v>
      </c>
      <c r="C157" s="332">
        <v>630</v>
      </c>
      <c r="D157" s="333">
        <f t="shared" si="9"/>
        <v>541800</v>
      </c>
      <c r="E157" s="334">
        <v>370</v>
      </c>
      <c r="F157" s="335">
        <f t="shared" si="14"/>
        <v>318200</v>
      </c>
      <c r="G157" s="336">
        <v>683</v>
      </c>
      <c r="H157" s="333">
        <f t="shared" si="12"/>
        <v>587380</v>
      </c>
      <c r="I157" s="337">
        <v>402</v>
      </c>
      <c r="J157" s="335">
        <f t="shared" si="13"/>
        <v>345720</v>
      </c>
      <c r="K157" s="338">
        <v>93</v>
      </c>
      <c r="L157" s="337">
        <v>92.2</v>
      </c>
      <c r="M157" s="339">
        <v>91.4</v>
      </c>
      <c r="N157" s="338">
        <v>7</v>
      </c>
      <c r="O157" s="387" t="s">
        <v>0</v>
      </c>
      <c r="P157" s="339">
        <v>0.8</v>
      </c>
      <c r="Q157" s="382">
        <v>165</v>
      </c>
      <c r="R157" s="391" t="s">
        <v>56</v>
      </c>
      <c r="S157" s="389" t="s">
        <v>58</v>
      </c>
      <c r="T157" s="392" t="s">
        <v>167</v>
      </c>
      <c r="U157" s="394">
        <v>0.288</v>
      </c>
    </row>
    <row r="158" spans="1:21" ht="12">
      <c r="A158" s="503"/>
      <c r="B158" s="181">
        <v>70</v>
      </c>
      <c r="C158" s="332">
        <v>735</v>
      </c>
      <c r="D158" s="333">
        <f t="shared" si="9"/>
        <v>632100</v>
      </c>
      <c r="E158" s="334">
        <v>370</v>
      </c>
      <c r="F158" s="335">
        <f t="shared" si="14"/>
        <v>318200</v>
      </c>
      <c r="G158" s="336">
        <v>797</v>
      </c>
      <c r="H158" s="333">
        <f t="shared" si="12"/>
        <v>685420</v>
      </c>
      <c r="I158" s="337">
        <v>401</v>
      </c>
      <c r="J158" s="335">
        <f t="shared" si="13"/>
        <v>344860</v>
      </c>
      <c r="K158" s="338">
        <v>93</v>
      </c>
      <c r="L158" s="337">
        <v>92.2</v>
      </c>
      <c r="M158" s="339">
        <v>91.6</v>
      </c>
      <c r="N158" s="338">
        <v>7</v>
      </c>
      <c r="O158" s="387" t="s">
        <v>0</v>
      </c>
      <c r="P158" s="339">
        <v>0.8</v>
      </c>
      <c r="Q158" s="382">
        <v>165</v>
      </c>
      <c r="R158" s="391" t="s">
        <v>56</v>
      </c>
      <c r="S158" s="389" t="s">
        <v>58</v>
      </c>
      <c r="T158" s="392" t="s">
        <v>167</v>
      </c>
      <c r="U158" s="394">
        <v>0.337</v>
      </c>
    </row>
    <row r="159" spans="1:21" ht="12">
      <c r="A159" s="503"/>
      <c r="B159" s="181">
        <v>80</v>
      </c>
      <c r="C159" s="332">
        <v>746</v>
      </c>
      <c r="D159" s="333">
        <f t="shared" si="9"/>
        <v>641560</v>
      </c>
      <c r="E159" s="334">
        <v>425</v>
      </c>
      <c r="F159" s="335">
        <f t="shared" si="14"/>
        <v>365500</v>
      </c>
      <c r="G159" s="336">
        <v>918</v>
      </c>
      <c r="H159" s="333">
        <f t="shared" si="12"/>
        <v>789480</v>
      </c>
      <c r="I159" s="337">
        <v>460</v>
      </c>
      <c r="J159" s="335">
        <f t="shared" si="13"/>
        <v>395600</v>
      </c>
      <c r="K159" s="338">
        <v>93</v>
      </c>
      <c r="L159" s="337">
        <v>92.2</v>
      </c>
      <c r="M159" s="339">
        <v>91</v>
      </c>
      <c r="N159" s="338">
        <v>7</v>
      </c>
      <c r="O159" s="387" t="s">
        <v>0</v>
      </c>
      <c r="P159" s="339">
        <v>0.8</v>
      </c>
      <c r="Q159" s="382">
        <v>165</v>
      </c>
      <c r="R159" s="391" t="s">
        <v>56</v>
      </c>
      <c r="S159" s="389" t="s">
        <v>58</v>
      </c>
      <c r="T159" s="392" t="s">
        <v>167</v>
      </c>
      <c r="U159" s="394">
        <v>0.388</v>
      </c>
    </row>
    <row r="160" spans="1:21" ht="12">
      <c r="A160" s="503"/>
      <c r="B160" s="181">
        <v>90</v>
      </c>
      <c r="C160" s="332">
        <v>954</v>
      </c>
      <c r="D160" s="333">
        <f t="shared" si="9"/>
        <v>820440</v>
      </c>
      <c r="E160" s="334">
        <v>480</v>
      </c>
      <c r="F160" s="335">
        <f t="shared" si="14"/>
        <v>412800</v>
      </c>
      <c r="G160" s="336">
        <v>1034.5</v>
      </c>
      <c r="H160" s="333">
        <f t="shared" si="12"/>
        <v>889670</v>
      </c>
      <c r="I160" s="337">
        <v>520</v>
      </c>
      <c r="J160" s="335">
        <f t="shared" si="13"/>
        <v>447200</v>
      </c>
      <c r="K160" s="338">
        <v>93</v>
      </c>
      <c r="L160" s="337">
        <v>92.2</v>
      </c>
      <c r="M160" s="339">
        <v>91.9</v>
      </c>
      <c r="N160" s="338">
        <v>7</v>
      </c>
      <c r="O160" s="387" t="s">
        <v>0</v>
      </c>
      <c r="P160" s="339">
        <v>0.8</v>
      </c>
      <c r="Q160" s="382">
        <v>165</v>
      </c>
      <c r="R160" s="391" t="s">
        <v>56</v>
      </c>
      <c r="S160" s="389" t="s">
        <v>58</v>
      </c>
      <c r="T160" s="392" t="s">
        <v>167</v>
      </c>
      <c r="U160" s="394">
        <v>0.437</v>
      </c>
    </row>
    <row r="161" spans="1:21" ht="12">
      <c r="A161" s="503"/>
      <c r="B161" s="181">
        <v>100</v>
      </c>
      <c r="C161" s="332">
        <v>1060</v>
      </c>
      <c r="D161" s="333">
        <f t="shared" si="9"/>
        <v>911600</v>
      </c>
      <c r="E161" s="334">
        <v>520</v>
      </c>
      <c r="F161" s="335">
        <f t="shared" si="14"/>
        <v>447200</v>
      </c>
      <c r="G161" s="336">
        <v>1149.5</v>
      </c>
      <c r="H161" s="333">
        <f t="shared" si="12"/>
        <v>988570</v>
      </c>
      <c r="I161" s="337">
        <v>563</v>
      </c>
      <c r="J161" s="335">
        <f t="shared" si="13"/>
        <v>484180</v>
      </c>
      <c r="K161" s="338">
        <v>93</v>
      </c>
      <c r="L161" s="337">
        <v>92.2</v>
      </c>
      <c r="M161" s="339">
        <v>92.1</v>
      </c>
      <c r="N161" s="338">
        <v>7</v>
      </c>
      <c r="O161" s="387" t="s">
        <v>0</v>
      </c>
      <c r="P161" s="339">
        <v>0.8</v>
      </c>
      <c r="Q161" s="382">
        <v>165</v>
      </c>
      <c r="R161" s="391" t="s">
        <v>56</v>
      </c>
      <c r="S161" s="389" t="s">
        <v>58</v>
      </c>
      <c r="T161" s="392" t="s">
        <v>167</v>
      </c>
      <c r="U161" s="394">
        <v>0.485</v>
      </c>
    </row>
    <row r="162" spans="1:21" ht="12">
      <c r="A162" s="503"/>
      <c r="B162" s="181">
        <v>110</v>
      </c>
      <c r="C162" s="332">
        <v>1170</v>
      </c>
      <c r="D162" s="333">
        <f t="shared" si="9"/>
        <v>1006200</v>
      </c>
      <c r="E162" s="334">
        <v>600</v>
      </c>
      <c r="F162" s="335">
        <f t="shared" si="14"/>
        <v>516000</v>
      </c>
      <c r="G162" s="336">
        <v>1269</v>
      </c>
      <c r="H162" s="333">
        <f t="shared" si="12"/>
        <v>1091340</v>
      </c>
      <c r="I162" s="337">
        <v>650</v>
      </c>
      <c r="J162" s="335">
        <f t="shared" si="13"/>
        <v>559000</v>
      </c>
      <c r="K162" s="338">
        <v>93</v>
      </c>
      <c r="L162" s="337">
        <v>92.2</v>
      </c>
      <c r="M162" s="339">
        <v>92.2</v>
      </c>
      <c r="N162" s="338">
        <v>7</v>
      </c>
      <c r="O162" s="387" t="s">
        <v>0</v>
      </c>
      <c r="P162" s="339">
        <v>0.8</v>
      </c>
      <c r="Q162" s="382">
        <v>165</v>
      </c>
      <c r="R162" s="391" t="s">
        <v>56</v>
      </c>
      <c r="S162" s="389" t="s">
        <v>58</v>
      </c>
      <c r="T162" s="392" t="s">
        <v>167</v>
      </c>
      <c r="U162" s="394">
        <v>0.536</v>
      </c>
    </row>
    <row r="163" spans="1:21" ht="12.75" thickBot="1">
      <c r="A163" s="504"/>
      <c r="B163" s="181">
        <v>120</v>
      </c>
      <c r="C163" s="332">
        <v>1270</v>
      </c>
      <c r="D163" s="333">
        <f t="shared" si="9"/>
        <v>1092200</v>
      </c>
      <c r="E163" s="334">
        <v>650</v>
      </c>
      <c r="F163" s="335">
        <f t="shared" si="14"/>
        <v>559000</v>
      </c>
      <c r="G163" s="336">
        <v>1377</v>
      </c>
      <c r="H163" s="333">
        <f t="shared" si="12"/>
        <v>1184220</v>
      </c>
      <c r="I163" s="337">
        <v>704</v>
      </c>
      <c r="J163" s="335">
        <f t="shared" si="13"/>
        <v>605440</v>
      </c>
      <c r="K163" s="154">
        <v>93</v>
      </c>
      <c r="L163" s="155">
        <v>92.2</v>
      </c>
      <c r="M163" s="302">
        <v>92.3</v>
      </c>
      <c r="N163" s="154">
        <v>7</v>
      </c>
      <c r="O163" s="159" t="s">
        <v>0</v>
      </c>
      <c r="P163" s="302">
        <v>0.8</v>
      </c>
      <c r="Q163" s="160">
        <v>165</v>
      </c>
      <c r="R163" s="156" t="s">
        <v>56</v>
      </c>
      <c r="S163" s="159" t="s">
        <v>58</v>
      </c>
      <c r="T163" s="157" t="s">
        <v>167</v>
      </c>
      <c r="U163" s="168">
        <v>0.581</v>
      </c>
    </row>
    <row r="164" spans="1:21" ht="12">
      <c r="A164" s="502" t="s">
        <v>124</v>
      </c>
      <c r="B164" s="345">
        <v>6</v>
      </c>
      <c r="C164" s="289">
        <v>64</v>
      </c>
      <c r="D164" s="290">
        <f aca="true" t="shared" si="15" ref="D164:D227">C164*860</f>
        <v>55040</v>
      </c>
      <c r="E164" s="291">
        <v>38</v>
      </c>
      <c r="F164" s="292">
        <f t="shared" si="14"/>
        <v>32680</v>
      </c>
      <c r="G164" s="293">
        <v>70.3</v>
      </c>
      <c r="H164" s="290">
        <f t="shared" si="12"/>
        <v>60458</v>
      </c>
      <c r="I164" s="294">
        <v>41.5</v>
      </c>
      <c r="J164" s="292">
        <f t="shared" si="13"/>
        <v>35690</v>
      </c>
      <c r="K164" s="295">
        <v>92.7</v>
      </c>
      <c r="L164" s="294">
        <v>91</v>
      </c>
      <c r="M164" s="296">
        <v>90</v>
      </c>
      <c r="N164" s="295">
        <v>7.3</v>
      </c>
      <c r="O164" s="383" t="s">
        <v>0</v>
      </c>
      <c r="P164" s="296">
        <v>1.7</v>
      </c>
      <c r="Q164" s="384">
        <v>165</v>
      </c>
      <c r="R164" s="385" t="s">
        <v>56</v>
      </c>
      <c r="S164" s="383" t="s">
        <v>58</v>
      </c>
      <c r="T164" s="393" t="s">
        <v>167</v>
      </c>
      <c r="U164" s="378">
        <v>0.03</v>
      </c>
    </row>
    <row r="165" spans="1:21" ht="12" customHeight="1">
      <c r="A165" s="503"/>
      <c r="B165" s="346">
        <v>7</v>
      </c>
      <c r="C165" s="318">
        <v>74</v>
      </c>
      <c r="D165" s="319">
        <f t="shared" si="15"/>
        <v>63640</v>
      </c>
      <c r="E165" s="320">
        <v>40</v>
      </c>
      <c r="F165" s="321">
        <f t="shared" si="14"/>
        <v>34400</v>
      </c>
      <c r="G165" s="322">
        <v>81.3</v>
      </c>
      <c r="H165" s="319">
        <f t="shared" si="12"/>
        <v>69918</v>
      </c>
      <c r="I165" s="323">
        <v>43.7</v>
      </c>
      <c r="J165" s="321">
        <f t="shared" si="13"/>
        <v>37582</v>
      </c>
      <c r="K165" s="324">
        <v>92.4</v>
      </c>
      <c r="L165" s="323">
        <v>91</v>
      </c>
      <c r="M165" s="325">
        <v>89.5</v>
      </c>
      <c r="N165" s="324">
        <v>7.6</v>
      </c>
      <c r="O165" s="387" t="s">
        <v>0</v>
      </c>
      <c r="P165" s="325">
        <v>1.4</v>
      </c>
      <c r="Q165" s="382">
        <v>165</v>
      </c>
      <c r="R165" s="388" t="s">
        <v>56</v>
      </c>
      <c r="S165" s="387" t="s">
        <v>58</v>
      </c>
      <c r="T165" s="381" t="s">
        <v>167</v>
      </c>
      <c r="U165" s="380">
        <v>0.034</v>
      </c>
    </row>
    <row r="166" spans="1:21" ht="12" customHeight="1">
      <c r="A166" s="503"/>
      <c r="B166" s="346">
        <v>8</v>
      </c>
      <c r="C166" s="318">
        <v>90</v>
      </c>
      <c r="D166" s="319">
        <f t="shared" si="15"/>
        <v>77400</v>
      </c>
      <c r="E166" s="320">
        <v>55</v>
      </c>
      <c r="F166" s="321">
        <f t="shared" si="14"/>
        <v>47300</v>
      </c>
      <c r="G166" s="322">
        <v>98.6</v>
      </c>
      <c r="H166" s="319">
        <f t="shared" si="12"/>
        <v>84796</v>
      </c>
      <c r="I166" s="323">
        <v>60</v>
      </c>
      <c r="J166" s="321">
        <f t="shared" si="13"/>
        <v>51600</v>
      </c>
      <c r="K166" s="324">
        <v>92.6</v>
      </c>
      <c r="L166" s="323">
        <v>91.3</v>
      </c>
      <c r="M166" s="325">
        <v>89.5</v>
      </c>
      <c r="N166" s="324">
        <v>7.4</v>
      </c>
      <c r="O166" s="387" t="s">
        <v>0</v>
      </c>
      <c r="P166" s="325">
        <v>1.3</v>
      </c>
      <c r="Q166" s="382">
        <v>165</v>
      </c>
      <c r="R166" s="388" t="s">
        <v>56</v>
      </c>
      <c r="S166" s="387" t="s">
        <v>58</v>
      </c>
      <c r="T166" s="381" t="s">
        <v>167</v>
      </c>
      <c r="U166" s="380">
        <v>0.042</v>
      </c>
    </row>
    <row r="167" spans="1:21" ht="12" customHeight="1">
      <c r="A167" s="503"/>
      <c r="B167" s="346">
        <v>10</v>
      </c>
      <c r="C167" s="318">
        <v>104</v>
      </c>
      <c r="D167" s="319">
        <f t="shared" si="15"/>
        <v>89440</v>
      </c>
      <c r="E167" s="320">
        <v>62</v>
      </c>
      <c r="F167" s="321">
        <f t="shared" si="14"/>
        <v>53320</v>
      </c>
      <c r="G167" s="322">
        <v>114</v>
      </c>
      <c r="H167" s="319">
        <f t="shared" si="12"/>
        <v>98040</v>
      </c>
      <c r="I167" s="323">
        <v>67.8</v>
      </c>
      <c r="J167" s="321">
        <f t="shared" si="13"/>
        <v>58308</v>
      </c>
      <c r="K167" s="324">
        <v>92.2</v>
      </c>
      <c r="L167" s="323">
        <v>91.2</v>
      </c>
      <c r="M167" s="325">
        <v>89.6</v>
      </c>
      <c r="N167" s="324">
        <v>7.8</v>
      </c>
      <c r="O167" s="387" t="s">
        <v>0</v>
      </c>
      <c r="P167" s="325">
        <v>1</v>
      </c>
      <c r="Q167" s="382">
        <v>165</v>
      </c>
      <c r="R167" s="388" t="s">
        <v>56</v>
      </c>
      <c r="S167" s="387" t="s">
        <v>58</v>
      </c>
      <c r="T167" s="381" t="s">
        <v>167</v>
      </c>
      <c r="U167" s="380">
        <v>0.048</v>
      </c>
    </row>
    <row r="168" spans="1:21" ht="12" customHeight="1">
      <c r="A168" s="503"/>
      <c r="B168" s="346">
        <v>12</v>
      </c>
      <c r="C168" s="318">
        <v>125</v>
      </c>
      <c r="D168" s="319">
        <f t="shared" si="15"/>
        <v>107500</v>
      </c>
      <c r="E168" s="320">
        <v>65</v>
      </c>
      <c r="F168" s="321">
        <f t="shared" si="14"/>
        <v>55900</v>
      </c>
      <c r="G168" s="322">
        <v>136.9</v>
      </c>
      <c r="H168" s="319">
        <f t="shared" si="12"/>
        <v>117734</v>
      </c>
      <c r="I168" s="323">
        <v>71</v>
      </c>
      <c r="J168" s="321">
        <f t="shared" si="13"/>
        <v>61060</v>
      </c>
      <c r="K168" s="324">
        <v>92.1</v>
      </c>
      <c r="L168" s="323">
        <v>91.3</v>
      </c>
      <c r="M168" s="325">
        <v>89.5</v>
      </c>
      <c r="N168" s="324">
        <v>7.9</v>
      </c>
      <c r="O168" s="387" t="s">
        <v>0</v>
      </c>
      <c r="P168" s="325">
        <v>0.8</v>
      </c>
      <c r="Q168" s="382">
        <v>165</v>
      </c>
      <c r="R168" s="388" t="s">
        <v>56</v>
      </c>
      <c r="S168" s="387" t="s">
        <v>58</v>
      </c>
      <c r="T168" s="381" t="s">
        <v>167</v>
      </c>
      <c r="U168" s="380">
        <v>0.058</v>
      </c>
    </row>
    <row r="169" spans="1:21" ht="12" customHeight="1">
      <c r="A169" s="503"/>
      <c r="B169" s="346">
        <v>14</v>
      </c>
      <c r="C169" s="318">
        <v>150</v>
      </c>
      <c r="D169" s="319">
        <f t="shared" si="15"/>
        <v>129000</v>
      </c>
      <c r="E169" s="320">
        <v>85</v>
      </c>
      <c r="F169" s="321">
        <f t="shared" si="14"/>
        <v>73100</v>
      </c>
      <c r="G169" s="322">
        <v>163.9</v>
      </c>
      <c r="H169" s="319">
        <f t="shared" si="12"/>
        <v>140954</v>
      </c>
      <c r="I169" s="323">
        <v>93</v>
      </c>
      <c r="J169" s="321">
        <f t="shared" si="13"/>
        <v>79980</v>
      </c>
      <c r="K169" s="324">
        <v>92.3</v>
      </c>
      <c r="L169" s="323">
        <v>91.5</v>
      </c>
      <c r="M169" s="325">
        <v>89.8</v>
      </c>
      <c r="N169" s="324">
        <v>7.7</v>
      </c>
      <c r="O169" s="387" t="s">
        <v>0</v>
      </c>
      <c r="P169" s="339">
        <v>0.8</v>
      </c>
      <c r="Q169" s="382">
        <v>165</v>
      </c>
      <c r="R169" s="388" t="s">
        <v>56</v>
      </c>
      <c r="S169" s="387" t="s">
        <v>58</v>
      </c>
      <c r="T169" s="381" t="s">
        <v>167</v>
      </c>
      <c r="U169" s="380">
        <v>0.069</v>
      </c>
    </row>
    <row r="170" spans="1:21" ht="12" customHeight="1">
      <c r="A170" s="503"/>
      <c r="B170" s="181">
        <v>17</v>
      </c>
      <c r="C170" s="332">
        <v>185</v>
      </c>
      <c r="D170" s="333">
        <f t="shared" si="15"/>
        <v>159100</v>
      </c>
      <c r="E170" s="334">
        <v>110</v>
      </c>
      <c r="F170" s="335">
        <f t="shared" si="14"/>
        <v>94600</v>
      </c>
      <c r="G170" s="336">
        <v>201.7</v>
      </c>
      <c r="H170" s="333">
        <f t="shared" si="12"/>
        <v>173462</v>
      </c>
      <c r="I170" s="337">
        <v>120</v>
      </c>
      <c r="J170" s="335">
        <f t="shared" si="13"/>
        <v>103200</v>
      </c>
      <c r="K170" s="338">
        <v>92.3</v>
      </c>
      <c r="L170" s="337">
        <v>91.7</v>
      </c>
      <c r="M170" s="339">
        <v>89.9</v>
      </c>
      <c r="N170" s="338">
        <v>7.7</v>
      </c>
      <c r="O170" s="387" t="s">
        <v>0</v>
      </c>
      <c r="P170" s="339">
        <v>0.6</v>
      </c>
      <c r="Q170" s="382">
        <v>165</v>
      </c>
      <c r="R170" s="391" t="s">
        <v>56</v>
      </c>
      <c r="S170" s="389" t="s">
        <v>58</v>
      </c>
      <c r="T170" s="392" t="s">
        <v>167</v>
      </c>
      <c r="U170" s="394">
        <v>0.085</v>
      </c>
    </row>
    <row r="171" spans="1:21" ht="12" customHeight="1">
      <c r="A171" s="503"/>
      <c r="B171" s="181">
        <v>21</v>
      </c>
      <c r="C171" s="332">
        <v>220</v>
      </c>
      <c r="D171" s="333">
        <f t="shared" si="15"/>
        <v>189200</v>
      </c>
      <c r="E171" s="334">
        <v>135</v>
      </c>
      <c r="F171" s="335">
        <f t="shared" si="14"/>
        <v>116100</v>
      </c>
      <c r="G171" s="336">
        <v>239.4</v>
      </c>
      <c r="H171" s="333">
        <f t="shared" si="12"/>
        <v>205884</v>
      </c>
      <c r="I171" s="337">
        <v>147</v>
      </c>
      <c r="J171" s="335">
        <f t="shared" si="13"/>
        <v>126420</v>
      </c>
      <c r="K171" s="338">
        <v>92.4</v>
      </c>
      <c r="L171" s="337">
        <v>91.9</v>
      </c>
      <c r="M171" s="339">
        <v>90.1</v>
      </c>
      <c r="N171" s="338">
        <v>7.6</v>
      </c>
      <c r="O171" s="387" t="s">
        <v>0</v>
      </c>
      <c r="P171" s="339">
        <v>0.5</v>
      </c>
      <c r="Q171" s="382">
        <v>165</v>
      </c>
      <c r="R171" s="391" t="s">
        <v>56</v>
      </c>
      <c r="S171" s="389" t="s">
        <v>58</v>
      </c>
      <c r="T171" s="392" t="s">
        <v>167</v>
      </c>
      <c r="U171" s="394">
        <v>0.101</v>
      </c>
    </row>
    <row r="172" spans="1:21" ht="12" customHeight="1">
      <c r="A172" s="503"/>
      <c r="B172" s="181">
        <v>25</v>
      </c>
      <c r="C172" s="332">
        <v>260</v>
      </c>
      <c r="D172" s="333">
        <f t="shared" si="15"/>
        <v>223600</v>
      </c>
      <c r="E172" s="334">
        <v>160</v>
      </c>
      <c r="F172" s="335">
        <f t="shared" si="14"/>
        <v>137600</v>
      </c>
      <c r="G172" s="336">
        <v>283</v>
      </c>
      <c r="H172" s="333">
        <f t="shared" si="12"/>
        <v>243380</v>
      </c>
      <c r="I172" s="337">
        <v>174</v>
      </c>
      <c r="J172" s="335">
        <f t="shared" si="13"/>
        <v>149640</v>
      </c>
      <c r="K172" s="338">
        <v>92.4</v>
      </c>
      <c r="L172" s="337">
        <v>91.9</v>
      </c>
      <c r="M172" s="339">
        <v>90.5</v>
      </c>
      <c r="N172" s="338">
        <v>7.6</v>
      </c>
      <c r="O172" s="387" t="s">
        <v>0</v>
      </c>
      <c r="P172" s="339">
        <v>0.5</v>
      </c>
      <c r="Q172" s="382">
        <v>165</v>
      </c>
      <c r="R172" s="391" t="s">
        <v>56</v>
      </c>
      <c r="S172" s="389" t="s">
        <v>58</v>
      </c>
      <c r="T172" s="392" t="s">
        <v>167</v>
      </c>
      <c r="U172" s="394">
        <v>0.12</v>
      </c>
    </row>
    <row r="173" spans="1:21" ht="12.75" customHeight="1" thickBot="1">
      <c r="A173" s="504"/>
      <c r="B173" s="347">
        <v>30</v>
      </c>
      <c r="C173" s="150">
        <v>315</v>
      </c>
      <c r="D173" s="151">
        <f t="shared" si="15"/>
        <v>270900</v>
      </c>
      <c r="E173" s="152">
        <v>190</v>
      </c>
      <c r="F173" s="153">
        <f t="shared" si="14"/>
        <v>163400</v>
      </c>
      <c r="G173" s="158">
        <v>342.4</v>
      </c>
      <c r="H173" s="151">
        <f t="shared" si="12"/>
        <v>294464</v>
      </c>
      <c r="I173" s="155">
        <v>206</v>
      </c>
      <c r="J173" s="153">
        <f t="shared" si="13"/>
        <v>177160</v>
      </c>
      <c r="K173" s="154">
        <v>92.6</v>
      </c>
      <c r="L173" s="155">
        <v>92</v>
      </c>
      <c r="M173" s="302">
        <v>90.5</v>
      </c>
      <c r="N173" s="154">
        <v>7.4</v>
      </c>
      <c r="O173" s="159" t="s">
        <v>0</v>
      </c>
      <c r="P173" s="302">
        <v>0.6</v>
      </c>
      <c r="Q173" s="160">
        <v>165</v>
      </c>
      <c r="R173" s="156" t="s">
        <v>56</v>
      </c>
      <c r="S173" s="159" t="s">
        <v>58</v>
      </c>
      <c r="T173" s="157" t="s">
        <v>167</v>
      </c>
      <c r="U173" s="168">
        <v>0.145</v>
      </c>
    </row>
    <row r="174" spans="1:21" s="401" customFormat="1" ht="12">
      <c r="A174" s="544" t="s">
        <v>126</v>
      </c>
      <c r="B174" s="395">
        <v>6</v>
      </c>
      <c r="C174" s="224">
        <v>64</v>
      </c>
      <c r="D174" s="225">
        <f t="shared" si="15"/>
        <v>55040</v>
      </c>
      <c r="E174" s="226">
        <v>52</v>
      </c>
      <c r="F174" s="227">
        <f t="shared" si="14"/>
        <v>44720</v>
      </c>
      <c r="G174" s="228">
        <v>70.3</v>
      </c>
      <c r="H174" s="225">
        <f t="shared" si="12"/>
        <v>60458</v>
      </c>
      <c r="I174" s="229">
        <v>56.9</v>
      </c>
      <c r="J174" s="227">
        <f t="shared" si="13"/>
        <v>48934</v>
      </c>
      <c r="K174" s="230">
        <v>92.7</v>
      </c>
      <c r="L174" s="229">
        <v>91</v>
      </c>
      <c r="M174" s="231">
        <v>90</v>
      </c>
      <c r="N174" s="230">
        <v>7.3</v>
      </c>
      <c r="O174" s="396" t="s">
        <v>0</v>
      </c>
      <c r="P174" s="231">
        <v>1.7</v>
      </c>
      <c r="Q174" s="397">
        <v>165</v>
      </c>
      <c r="R174" s="398" t="s">
        <v>167</v>
      </c>
      <c r="S174" s="396" t="s">
        <v>167</v>
      </c>
      <c r="T174" s="399" t="s">
        <v>178</v>
      </c>
      <c r="U174" s="400">
        <v>0.028</v>
      </c>
    </row>
    <row r="175" spans="1:21" s="401" customFormat="1" ht="12">
      <c r="A175" s="545"/>
      <c r="B175" s="402">
        <v>7</v>
      </c>
      <c r="C175" s="269">
        <v>74</v>
      </c>
      <c r="D175" s="270">
        <f t="shared" si="15"/>
        <v>63640</v>
      </c>
      <c r="E175" s="271">
        <v>57</v>
      </c>
      <c r="F175" s="272">
        <f t="shared" si="14"/>
        <v>49020</v>
      </c>
      <c r="G175" s="273">
        <v>81.3</v>
      </c>
      <c r="H175" s="270">
        <f t="shared" si="12"/>
        <v>69918</v>
      </c>
      <c r="I175" s="274">
        <v>62</v>
      </c>
      <c r="J175" s="272">
        <f t="shared" si="13"/>
        <v>53320</v>
      </c>
      <c r="K175" s="275">
        <v>92.4</v>
      </c>
      <c r="L175" s="274">
        <v>91</v>
      </c>
      <c r="M175" s="276">
        <v>89.9</v>
      </c>
      <c r="N175" s="275">
        <v>7.6</v>
      </c>
      <c r="O175" s="403" t="s">
        <v>0</v>
      </c>
      <c r="P175" s="276">
        <v>1.4</v>
      </c>
      <c r="Q175" s="404">
        <v>165</v>
      </c>
      <c r="R175" s="405" t="s">
        <v>167</v>
      </c>
      <c r="S175" s="403" t="s">
        <v>167</v>
      </c>
      <c r="T175" s="406" t="s">
        <v>178</v>
      </c>
      <c r="U175" s="407">
        <v>0.033</v>
      </c>
    </row>
    <row r="176" spans="1:21" s="401" customFormat="1" ht="12">
      <c r="A176" s="545"/>
      <c r="B176" s="402">
        <v>8</v>
      </c>
      <c r="C176" s="269">
        <v>90</v>
      </c>
      <c r="D176" s="270">
        <f t="shared" si="15"/>
        <v>77400</v>
      </c>
      <c r="E176" s="271">
        <v>65</v>
      </c>
      <c r="F176" s="272">
        <f t="shared" si="14"/>
        <v>55900</v>
      </c>
      <c r="G176" s="273">
        <v>98.6</v>
      </c>
      <c r="H176" s="270">
        <f t="shared" si="12"/>
        <v>84796</v>
      </c>
      <c r="I176" s="274">
        <v>70.5</v>
      </c>
      <c r="J176" s="272">
        <f t="shared" si="13"/>
        <v>60630</v>
      </c>
      <c r="K176" s="275">
        <v>92.6</v>
      </c>
      <c r="L176" s="274">
        <v>91.3</v>
      </c>
      <c r="M176" s="276">
        <v>90</v>
      </c>
      <c r="N176" s="275">
        <v>7.4</v>
      </c>
      <c r="O176" s="403" t="s">
        <v>0</v>
      </c>
      <c r="P176" s="276">
        <v>1.3</v>
      </c>
      <c r="Q176" s="404">
        <v>165</v>
      </c>
      <c r="R176" s="405" t="s">
        <v>167</v>
      </c>
      <c r="S176" s="403" t="s">
        <v>167</v>
      </c>
      <c r="T176" s="406" t="s">
        <v>178</v>
      </c>
      <c r="U176" s="407">
        <v>0.04</v>
      </c>
    </row>
    <row r="177" spans="1:21" s="401" customFormat="1" ht="12">
      <c r="A177" s="545"/>
      <c r="B177" s="402">
        <v>10</v>
      </c>
      <c r="C177" s="269">
        <v>104</v>
      </c>
      <c r="D177" s="270">
        <f t="shared" si="15"/>
        <v>89440</v>
      </c>
      <c r="E177" s="271">
        <v>84</v>
      </c>
      <c r="F177" s="272">
        <f t="shared" si="14"/>
        <v>72240</v>
      </c>
      <c r="G177" s="273">
        <v>114</v>
      </c>
      <c r="H177" s="270">
        <f t="shared" si="12"/>
        <v>98040</v>
      </c>
      <c r="I177" s="274">
        <v>90.9</v>
      </c>
      <c r="J177" s="272">
        <f t="shared" si="13"/>
        <v>78174</v>
      </c>
      <c r="K177" s="275">
        <v>92.2</v>
      </c>
      <c r="L177" s="274">
        <v>91.2</v>
      </c>
      <c r="M177" s="276">
        <v>89.9</v>
      </c>
      <c r="N177" s="275">
        <v>7.8</v>
      </c>
      <c r="O177" s="403" t="s">
        <v>0</v>
      </c>
      <c r="P177" s="276">
        <v>1</v>
      </c>
      <c r="Q177" s="404">
        <v>165</v>
      </c>
      <c r="R177" s="405" t="s">
        <v>167</v>
      </c>
      <c r="S177" s="403" t="s">
        <v>167</v>
      </c>
      <c r="T177" s="406" t="s">
        <v>178</v>
      </c>
      <c r="U177" s="407">
        <v>0.046</v>
      </c>
    </row>
    <row r="178" spans="1:21" s="401" customFormat="1" ht="12">
      <c r="A178" s="545"/>
      <c r="B178" s="402">
        <v>12</v>
      </c>
      <c r="C178" s="269">
        <v>125</v>
      </c>
      <c r="D178" s="270">
        <f t="shared" si="15"/>
        <v>107500</v>
      </c>
      <c r="E178" s="271">
        <v>87</v>
      </c>
      <c r="F178" s="272">
        <f t="shared" si="14"/>
        <v>74820</v>
      </c>
      <c r="G178" s="273">
        <v>136.9</v>
      </c>
      <c r="H178" s="270">
        <f t="shared" si="12"/>
        <v>117734</v>
      </c>
      <c r="I178" s="274">
        <v>93.5</v>
      </c>
      <c r="J178" s="272">
        <f t="shared" si="13"/>
        <v>80410</v>
      </c>
      <c r="K178" s="275">
        <v>92.1</v>
      </c>
      <c r="L178" s="274">
        <v>91.3</v>
      </c>
      <c r="M178" s="276">
        <v>90</v>
      </c>
      <c r="N178" s="275">
        <v>7.9</v>
      </c>
      <c r="O178" s="403" t="s">
        <v>0</v>
      </c>
      <c r="P178" s="276">
        <v>0.8</v>
      </c>
      <c r="Q178" s="404">
        <v>165</v>
      </c>
      <c r="R178" s="405" t="s">
        <v>167</v>
      </c>
      <c r="S178" s="403" t="s">
        <v>167</v>
      </c>
      <c r="T178" s="406" t="s">
        <v>178</v>
      </c>
      <c r="U178" s="407">
        <v>0.055</v>
      </c>
    </row>
    <row r="179" spans="1:21" s="401" customFormat="1" ht="12">
      <c r="A179" s="545"/>
      <c r="B179" s="402">
        <v>14</v>
      </c>
      <c r="C179" s="269">
        <v>150</v>
      </c>
      <c r="D179" s="270">
        <f t="shared" si="15"/>
        <v>129000</v>
      </c>
      <c r="E179" s="271">
        <v>96</v>
      </c>
      <c r="F179" s="272">
        <f t="shared" si="14"/>
        <v>82560</v>
      </c>
      <c r="G179" s="273">
        <v>163.9</v>
      </c>
      <c r="H179" s="270">
        <f aca="true" t="shared" si="16" ref="H179:H320">G179*860</f>
        <v>140954</v>
      </c>
      <c r="I179" s="274">
        <v>104.1</v>
      </c>
      <c r="J179" s="272">
        <f t="shared" si="13"/>
        <v>89526</v>
      </c>
      <c r="K179" s="275">
        <v>92.3</v>
      </c>
      <c r="L179" s="274">
        <v>91.5</v>
      </c>
      <c r="M179" s="276">
        <v>90.2</v>
      </c>
      <c r="N179" s="275">
        <v>7.7</v>
      </c>
      <c r="O179" s="403" t="s">
        <v>0</v>
      </c>
      <c r="P179" s="408">
        <v>0.8</v>
      </c>
      <c r="Q179" s="404">
        <v>165</v>
      </c>
      <c r="R179" s="405" t="s">
        <v>167</v>
      </c>
      <c r="S179" s="403" t="s">
        <v>167</v>
      </c>
      <c r="T179" s="406" t="s">
        <v>178</v>
      </c>
      <c r="U179" s="407">
        <v>0.066</v>
      </c>
    </row>
    <row r="180" spans="1:21" s="401" customFormat="1" ht="12">
      <c r="A180" s="545"/>
      <c r="B180" s="409">
        <v>17</v>
      </c>
      <c r="C180" s="410">
        <v>185</v>
      </c>
      <c r="D180" s="411">
        <f t="shared" si="15"/>
        <v>159100</v>
      </c>
      <c r="E180" s="412">
        <v>108</v>
      </c>
      <c r="F180" s="413">
        <f t="shared" si="14"/>
        <v>92880</v>
      </c>
      <c r="G180" s="414">
        <v>201.7</v>
      </c>
      <c r="H180" s="411">
        <f t="shared" si="16"/>
        <v>173462</v>
      </c>
      <c r="I180" s="415">
        <v>117</v>
      </c>
      <c r="J180" s="413">
        <f t="shared" si="13"/>
        <v>100620</v>
      </c>
      <c r="K180" s="416">
        <v>92.3</v>
      </c>
      <c r="L180" s="415">
        <v>91.7</v>
      </c>
      <c r="M180" s="408">
        <v>90.2</v>
      </c>
      <c r="N180" s="416">
        <v>7.7</v>
      </c>
      <c r="O180" s="403" t="s">
        <v>0</v>
      </c>
      <c r="P180" s="408">
        <v>0.6</v>
      </c>
      <c r="Q180" s="404">
        <v>165</v>
      </c>
      <c r="R180" s="417" t="s">
        <v>167</v>
      </c>
      <c r="S180" s="418" t="s">
        <v>167</v>
      </c>
      <c r="T180" s="419" t="s">
        <v>178</v>
      </c>
      <c r="U180" s="420">
        <v>0.082</v>
      </c>
    </row>
    <row r="181" spans="1:21" s="401" customFormat="1" ht="12">
      <c r="A181" s="545"/>
      <c r="B181" s="409">
        <v>21</v>
      </c>
      <c r="C181" s="410">
        <v>220</v>
      </c>
      <c r="D181" s="411">
        <f t="shared" si="15"/>
        <v>189200</v>
      </c>
      <c r="E181" s="412">
        <v>142</v>
      </c>
      <c r="F181" s="413">
        <f t="shared" si="14"/>
        <v>122120</v>
      </c>
      <c r="G181" s="414">
        <v>239.4</v>
      </c>
      <c r="H181" s="411">
        <f t="shared" si="16"/>
        <v>205884</v>
      </c>
      <c r="I181" s="415">
        <v>153.4</v>
      </c>
      <c r="J181" s="413">
        <f t="shared" si="13"/>
        <v>131924</v>
      </c>
      <c r="K181" s="416">
        <v>92.5</v>
      </c>
      <c r="L181" s="415">
        <v>91.9</v>
      </c>
      <c r="M181" s="408">
        <v>90.4</v>
      </c>
      <c r="N181" s="416">
        <v>7.5</v>
      </c>
      <c r="O181" s="403" t="s">
        <v>0</v>
      </c>
      <c r="P181" s="408">
        <v>0.6</v>
      </c>
      <c r="Q181" s="404">
        <v>165</v>
      </c>
      <c r="R181" s="417" t="s">
        <v>167</v>
      </c>
      <c r="S181" s="418" t="s">
        <v>167</v>
      </c>
      <c r="T181" s="419" t="s">
        <v>178</v>
      </c>
      <c r="U181" s="420">
        <v>0.097</v>
      </c>
    </row>
    <row r="182" spans="1:21" s="401" customFormat="1" ht="12">
      <c r="A182" s="545"/>
      <c r="B182" s="409">
        <v>25</v>
      </c>
      <c r="C182" s="410">
        <v>260</v>
      </c>
      <c r="D182" s="411">
        <f t="shared" si="15"/>
        <v>223600</v>
      </c>
      <c r="E182" s="412">
        <v>175</v>
      </c>
      <c r="F182" s="413">
        <f t="shared" si="14"/>
        <v>150500</v>
      </c>
      <c r="G182" s="414">
        <v>283</v>
      </c>
      <c r="H182" s="411">
        <f t="shared" si="16"/>
        <v>243380</v>
      </c>
      <c r="I182" s="415">
        <v>188.7</v>
      </c>
      <c r="J182" s="413">
        <f t="shared" si="13"/>
        <v>162282</v>
      </c>
      <c r="K182" s="416">
        <v>92.5</v>
      </c>
      <c r="L182" s="415">
        <v>91.9</v>
      </c>
      <c r="M182" s="408">
        <v>90.6</v>
      </c>
      <c r="N182" s="416">
        <v>7.5</v>
      </c>
      <c r="O182" s="403" t="s">
        <v>0</v>
      </c>
      <c r="P182" s="408">
        <v>0.6</v>
      </c>
      <c r="Q182" s="404">
        <v>165</v>
      </c>
      <c r="R182" s="417" t="s">
        <v>167</v>
      </c>
      <c r="S182" s="418" t="s">
        <v>167</v>
      </c>
      <c r="T182" s="419" t="s">
        <v>178</v>
      </c>
      <c r="U182" s="420">
        <v>0.115</v>
      </c>
    </row>
    <row r="183" spans="1:21" s="401" customFormat="1" ht="12">
      <c r="A183" s="545"/>
      <c r="B183" s="409">
        <v>30</v>
      </c>
      <c r="C183" s="410">
        <v>315</v>
      </c>
      <c r="D183" s="411">
        <f t="shared" si="15"/>
        <v>270900</v>
      </c>
      <c r="E183" s="412">
        <v>200</v>
      </c>
      <c r="F183" s="413">
        <f t="shared" si="14"/>
        <v>172000</v>
      </c>
      <c r="G183" s="414">
        <v>342.4</v>
      </c>
      <c r="H183" s="411">
        <f t="shared" si="16"/>
        <v>294464</v>
      </c>
      <c r="I183" s="415">
        <v>215.7</v>
      </c>
      <c r="J183" s="413">
        <f t="shared" si="13"/>
        <v>185502</v>
      </c>
      <c r="K183" s="416">
        <v>92.6</v>
      </c>
      <c r="L183" s="415">
        <v>92</v>
      </c>
      <c r="M183" s="408">
        <v>90.6</v>
      </c>
      <c r="N183" s="416">
        <v>7.4</v>
      </c>
      <c r="O183" s="403" t="s">
        <v>0</v>
      </c>
      <c r="P183" s="408">
        <v>0.6</v>
      </c>
      <c r="Q183" s="404">
        <v>165</v>
      </c>
      <c r="R183" s="417" t="s">
        <v>167</v>
      </c>
      <c r="S183" s="418" t="s">
        <v>167</v>
      </c>
      <c r="T183" s="419" t="s">
        <v>178</v>
      </c>
      <c r="U183" s="420">
        <v>0.39</v>
      </c>
    </row>
    <row r="184" spans="1:21" s="401" customFormat="1" ht="12">
      <c r="A184" s="545"/>
      <c r="B184" s="409">
        <v>33</v>
      </c>
      <c r="C184" s="410">
        <v>349</v>
      </c>
      <c r="D184" s="411">
        <f t="shared" si="15"/>
        <v>300140</v>
      </c>
      <c r="E184" s="412">
        <v>208</v>
      </c>
      <c r="F184" s="413">
        <f t="shared" si="14"/>
        <v>178880</v>
      </c>
      <c r="G184" s="414">
        <v>378.9</v>
      </c>
      <c r="H184" s="411">
        <f t="shared" si="16"/>
        <v>325854</v>
      </c>
      <c r="I184" s="415">
        <v>223.7</v>
      </c>
      <c r="J184" s="413">
        <f t="shared" si="13"/>
        <v>192382</v>
      </c>
      <c r="K184" s="416">
        <v>92.7</v>
      </c>
      <c r="L184" s="415">
        <v>92.1</v>
      </c>
      <c r="M184" s="408">
        <v>90.8</v>
      </c>
      <c r="N184" s="416">
        <v>7.3</v>
      </c>
      <c r="O184" s="403" t="s">
        <v>0</v>
      </c>
      <c r="P184" s="408">
        <v>0.6</v>
      </c>
      <c r="Q184" s="404">
        <v>165</v>
      </c>
      <c r="R184" s="417" t="s">
        <v>167</v>
      </c>
      <c r="S184" s="418" t="s">
        <v>167</v>
      </c>
      <c r="T184" s="419" t="s">
        <v>178</v>
      </c>
      <c r="U184" s="420">
        <v>0.153</v>
      </c>
    </row>
    <row r="185" spans="1:21" s="401" customFormat="1" ht="12">
      <c r="A185" s="545"/>
      <c r="B185" s="409">
        <v>35</v>
      </c>
      <c r="C185" s="410">
        <v>368</v>
      </c>
      <c r="D185" s="411">
        <f t="shared" si="15"/>
        <v>316480</v>
      </c>
      <c r="E185" s="412">
        <v>220</v>
      </c>
      <c r="F185" s="413">
        <f t="shared" si="14"/>
        <v>189200</v>
      </c>
      <c r="G185" s="414">
        <v>399.1</v>
      </c>
      <c r="H185" s="411">
        <f t="shared" si="16"/>
        <v>343226</v>
      </c>
      <c r="I185" s="415">
        <v>236.6</v>
      </c>
      <c r="J185" s="413">
        <f t="shared" si="13"/>
        <v>203476</v>
      </c>
      <c r="K185" s="416">
        <v>93</v>
      </c>
      <c r="L185" s="415">
        <v>92.2</v>
      </c>
      <c r="M185" s="408">
        <v>90.8</v>
      </c>
      <c r="N185" s="416">
        <v>7</v>
      </c>
      <c r="O185" s="403" t="s">
        <v>0</v>
      </c>
      <c r="P185" s="408">
        <v>0.8</v>
      </c>
      <c r="Q185" s="404">
        <v>165</v>
      </c>
      <c r="R185" s="417" t="s">
        <v>167</v>
      </c>
      <c r="S185" s="418" t="s">
        <v>167</v>
      </c>
      <c r="T185" s="419" t="s">
        <v>178</v>
      </c>
      <c r="U185" s="420">
        <v>0.162</v>
      </c>
    </row>
    <row r="186" spans="1:21" s="401" customFormat="1" ht="12">
      <c r="A186" s="545"/>
      <c r="B186" s="409">
        <v>40</v>
      </c>
      <c r="C186" s="410">
        <v>421</v>
      </c>
      <c r="D186" s="411">
        <f t="shared" si="15"/>
        <v>362060</v>
      </c>
      <c r="E186" s="412">
        <v>278</v>
      </c>
      <c r="F186" s="413">
        <f t="shared" si="14"/>
        <v>239080</v>
      </c>
      <c r="G186" s="414">
        <v>456.5</v>
      </c>
      <c r="H186" s="411">
        <f t="shared" si="16"/>
        <v>392590</v>
      </c>
      <c r="I186" s="415">
        <v>301</v>
      </c>
      <c r="J186" s="413">
        <f t="shared" si="13"/>
        <v>258860</v>
      </c>
      <c r="K186" s="416">
        <v>93</v>
      </c>
      <c r="L186" s="415">
        <v>92.2</v>
      </c>
      <c r="M186" s="408">
        <v>90.9</v>
      </c>
      <c r="N186" s="416">
        <v>7</v>
      </c>
      <c r="O186" s="403" t="s">
        <v>0</v>
      </c>
      <c r="P186" s="408">
        <v>0.8</v>
      </c>
      <c r="Q186" s="404">
        <v>165</v>
      </c>
      <c r="R186" s="417" t="s">
        <v>167</v>
      </c>
      <c r="S186" s="418" t="s">
        <v>167</v>
      </c>
      <c r="T186" s="419" t="s">
        <v>178</v>
      </c>
      <c r="U186" s="420">
        <v>0.185</v>
      </c>
    </row>
    <row r="187" spans="1:21" s="401" customFormat="1" ht="12">
      <c r="A187" s="545"/>
      <c r="B187" s="409">
        <v>45</v>
      </c>
      <c r="C187" s="410">
        <v>473</v>
      </c>
      <c r="D187" s="411">
        <f t="shared" si="15"/>
        <v>406780</v>
      </c>
      <c r="E187" s="412">
        <v>312</v>
      </c>
      <c r="F187" s="413">
        <f t="shared" si="14"/>
        <v>268320</v>
      </c>
      <c r="G187" s="414">
        <v>512.8</v>
      </c>
      <c r="H187" s="411">
        <f t="shared" si="16"/>
        <v>441007.99999999994</v>
      </c>
      <c r="I187" s="415">
        <v>337</v>
      </c>
      <c r="J187" s="413">
        <f t="shared" si="13"/>
        <v>289820</v>
      </c>
      <c r="K187" s="416">
        <v>93</v>
      </c>
      <c r="L187" s="415">
        <v>92.2</v>
      </c>
      <c r="M187" s="408">
        <v>91.1</v>
      </c>
      <c r="N187" s="416">
        <v>7</v>
      </c>
      <c r="O187" s="403" t="s">
        <v>0</v>
      </c>
      <c r="P187" s="408">
        <v>0.8</v>
      </c>
      <c r="Q187" s="404">
        <v>165</v>
      </c>
      <c r="R187" s="417" t="s">
        <v>167</v>
      </c>
      <c r="S187" s="418" t="s">
        <v>167</v>
      </c>
      <c r="T187" s="419" t="s">
        <v>178</v>
      </c>
      <c r="U187" s="420">
        <v>0.208</v>
      </c>
    </row>
    <row r="188" spans="1:21" s="401" customFormat="1" ht="12">
      <c r="A188" s="545"/>
      <c r="B188" s="409">
        <v>50</v>
      </c>
      <c r="C188" s="410">
        <v>527</v>
      </c>
      <c r="D188" s="411">
        <f t="shared" si="15"/>
        <v>453220</v>
      </c>
      <c r="E188" s="412">
        <v>350</v>
      </c>
      <c r="F188" s="413">
        <f t="shared" si="14"/>
        <v>301000</v>
      </c>
      <c r="G188" s="414">
        <v>571.5</v>
      </c>
      <c r="H188" s="411">
        <f t="shared" si="16"/>
        <v>491490</v>
      </c>
      <c r="I188" s="415">
        <v>378.3</v>
      </c>
      <c r="J188" s="413">
        <f t="shared" si="13"/>
        <v>325338</v>
      </c>
      <c r="K188" s="416">
        <v>93</v>
      </c>
      <c r="L188" s="415">
        <v>92.2</v>
      </c>
      <c r="M188" s="408">
        <v>91.2</v>
      </c>
      <c r="N188" s="416">
        <v>7</v>
      </c>
      <c r="O188" s="403" t="s">
        <v>0</v>
      </c>
      <c r="P188" s="408">
        <v>0.8</v>
      </c>
      <c r="Q188" s="404">
        <v>165</v>
      </c>
      <c r="R188" s="417" t="s">
        <v>167</v>
      </c>
      <c r="S188" s="418" t="s">
        <v>167</v>
      </c>
      <c r="T188" s="419" t="s">
        <v>178</v>
      </c>
      <c r="U188" s="420">
        <v>0.231</v>
      </c>
    </row>
    <row r="189" spans="1:21" s="401" customFormat="1" ht="12">
      <c r="A189" s="545"/>
      <c r="B189" s="409">
        <v>55</v>
      </c>
      <c r="C189" s="410">
        <v>582</v>
      </c>
      <c r="D189" s="411">
        <f t="shared" si="15"/>
        <v>500520</v>
      </c>
      <c r="E189" s="412">
        <v>380</v>
      </c>
      <c r="F189" s="413">
        <f aca="true" t="shared" si="17" ref="F189:F298">E189*860</f>
        <v>326800</v>
      </c>
      <c r="G189" s="414">
        <v>631</v>
      </c>
      <c r="H189" s="411">
        <f t="shared" si="16"/>
        <v>542660</v>
      </c>
      <c r="I189" s="415">
        <v>411</v>
      </c>
      <c r="J189" s="413">
        <f t="shared" si="13"/>
        <v>353460</v>
      </c>
      <c r="K189" s="416">
        <v>93</v>
      </c>
      <c r="L189" s="415">
        <v>92.2</v>
      </c>
      <c r="M189" s="408">
        <v>91.3</v>
      </c>
      <c r="N189" s="416">
        <v>7</v>
      </c>
      <c r="O189" s="403" t="s">
        <v>0</v>
      </c>
      <c r="P189" s="408">
        <v>0.8</v>
      </c>
      <c r="Q189" s="404">
        <v>165</v>
      </c>
      <c r="R189" s="417" t="s">
        <v>167</v>
      </c>
      <c r="S189" s="418" t="s">
        <v>167</v>
      </c>
      <c r="T189" s="419" t="s">
        <v>178</v>
      </c>
      <c r="U189" s="420">
        <v>0.255</v>
      </c>
    </row>
    <row r="190" spans="1:21" s="401" customFormat="1" ht="12">
      <c r="A190" s="545"/>
      <c r="B190" s="409">
        <v>60</v>
      </c>
      <c r="C190" s="410">
        <v>630</v>
      </c>
      <c r="D190" s="411">
        <f t="shared" si="15"/>
        <v>541800</v>
      </c>
      <c r="E190" s="412">
        <v>410</v>
      </c>
      <c r="F190" s="413">
        <f t="shared" si="17"/>
        <v>352600</v>
      </c>
      <c r="G190" s="414">
        <v>683</v>
      </c>
      <c r="H190" s="411">
        <f t="shared" si="16"/>
        <v>587380</v>
      </c>
      <c r="I190" s="415">
        <v>443.8</v>
      </c>
      <c r="J190" s="413">
        <f t="shared" si="13"/>
        <v>381668</v>
      </c>
      <c r="K190" s="416">
        <v>93</v>
      </c>
      <c r="L190" s="415">
        <v>92.2</v>
      </c>
      <c r="M190" s="408">
        <v>91.4</v>
      </c>
      <c r="N190" s="416">
        <v>7</v>
      </c>
      <c r="O190" s="403" t="s">
        <v>0</v>
      </c>
      <c r="P190" s="408">
        <v>0.8</v>
      </c>
      <c r="Q190" s="404">
        <v>165</v>
      </c>
      <c r="R190" s="417" t="s">
        <v>167</v>
      </c>
      <c r="S190" s="418" t="s">
        <v>167</v>
      </c>
      <c r="T190" s="419" t="s">
        <v>178</v>
      </c>
      <c r="U190" s="420">
        <v>0.276</v>
      </c>
    </row>
    <row r="191" spans="1:21" s="401" customFormat="1" ht="12">
      <c r="A191" s="545"/>
      <c r="B191" s="409">
        <v>70</v>
      </c>
      <c r="C191" s="410">
        <v>735</v>
      </c>
      <c r="D191" s="411">
        <f t="shared" si="15"/>
        <v>632100</v>
      </c>
      <c r="E191" s="412">
        <v>485</v>
      </c>
      <c r="F191" s="413">
        <f t="shared" si="17"/>
        <v>417100</v>
      </c>
      <c r="G191" s="414">
        <v>797</v>
      </c>
      <c r="H191" s="411">
        <f t="shared" si="16"/>
        <v>685420</v>
      </c>
      <c r="I191" s="415">
        <v>524.5</v>
      </c>
      <c r="J191" s="413">
        <f t="shared" si="13"/>
        <v>451070</v>
      </c>
      <c r="K191" s="416">
        <v>93</v>
      </c>
      <c r="L191" s="415">
        <v>92.2</v>
      </c>
      <c r="M191" s="408">
        <v>91.6</v>
      </c>
      <c r="N191" s="416">
        <v>7</v>
      </c>
      <c r="O191" s="403" t="s">
        <v>0</v>
      </c>
      <c r="P191" s="408">
        <v>0.8</v>
      </c>
      <c r="Q191" s="404">
        <v>165</v>
      </c>
      <c r="R191" s="417" t="s">
        <v>167</v>
      </c>
      <c r="S191" s="418" t="s">
        <v>167</v>
      </c>
      <c r="T191" s="419" t="s">
        <v>178</v>
      </c>
      <c r="U191" s="420">
        <v>0.323</v>
      </c>
    </row>
    <row r="192" spans="1:21" s="401" customFormat="1" ht="12">
      <c r="A192" s="545"/>
      <c r="B192" s="409">
        <v>80</v>
      </c>
      <c r="C192" s="410">
        <v>746</v>
      </c>
      <c r="D192" s="411">
        <f t="shared" si="15"/>
        <v>641560</v>
      </c>
      <c r="E192" s="412">
        <v>560</v>
      </c>
      <c r="F192" s="413">
        <f t="shared" si="17"/>
        <v>481600</v>
      </c>
      <c r="G192" s="414">
        <v>918</v>
      </c>
      <c r="H192" s="411">
        <f t="shared" si="16"/>
        <v>789480</v>
      </c>
      <c r="I192" s="415">
        <v>605</v>
      </c>
      <c r="J192" s="413">
        <f t="shared" si="13"/>
        <v>520300</v>
      </c>
      <c r="K192" s="416">
        <v>93</v>
      </c>
      <c r="L192" s="415">
        <v>92.2</v>
      </c>
      <c r="M192" s="408">
        <v>91.8</v>
      </c>
      <c r="N192" s="416">
        <v>7</v>
      </c>
      <c r="O192" s="403" t="s">
        <v>0</v>
      </c>
      <c r="P192" s="408">
        <v>0.8</v>
      </c>
      <c r="Q192" s="404">
        <v>165</v>
      </c>
      <c r="R192" s="417" t="s">
        <v>167</v>
      </c>
      <c r="S192" s="418" t="s">
        <v>167</v>
      </c>
      <c r="T192" s="419" t="s">
        <v>178</v>
      </c>
      <c r="U192" s="420">
        <v>0.372</v>
      </c>
    </row>
    <row r="193" spans="1:21" s="401" customFormat="1" ht="12">
      <c r="A193" s="545"/>
      <c r="B193" s="409">
        <v>90</v>
      </c>
      <c r="C193" s="410">
        <v>954</v>
      </c>
      <c r="D193" s="411">
        <f t="shared" si="15"/>
        <v>820440</v>
      </c>
      <c r="E193" s="412">
        <v>620</v>
      </c>
      <c r="F193" s="413">
        <f t="shared" si="17"/>
        <v>533200</v>
      </c>
      <c r="G193" s="414">
        <v>1034.5</v>
      </c>
      <c r="H193" s="411">
        <f t="shared" si="16"/>
        <v>889670</v>
      </c>
      <c r="I193" s="415">
        <v>670</v>
      </c>
      <c r="J193" s="413">
        <f t="shared" si="13"/>
        <v>576200</v>
      </c>
      <c r="K193" s="416">
        <v>93</v>
      </c>
      <c r="L193" s="415">
        <v>92.2</v>
      </c>
      <c r="M193" s="408">
        <v>91.9</v>
      </c>
      <c r="N193" s="416">
        <v>7</v>
      </c>
      <c r="O193" s="403" t="s">
        <v>0</v>
      </c>
      <c r="P193" s="408">
        <v>0.8</v>
      </c>
      <c r="Q193" s="404">
        <v>165</v>
      </c>
      <c r="R193" s="417" t="s">
        <v>167</v>
      </c>
      <c r="S193" s="418" t="s">
        <v>167</v>
      </c>
      <c r="T193" s="419" t="s">
        <v>178</v>
      </c>
      <c r="U193" s="420">
        <v>0.419</v>
      </c>
    </row>
    <row r="194" spans="1:21" s="401" customFormat="1" ht="12">
      <c r="A194" s="545"/>
      <c r="B194" s="409">
        <v>100</v>
      </c>
      <c r="C194" s="410">
        <v>1060</v>
      </c>
      <c r="D194" s="411">
        <f t="shared" si="15"/>
        <v>911600</v>
      </c>
      <c r="E194" s="412">
        <v>700</v>
      </c>
      <c r="F194" s="413">
        <f t="shared" si="17"/>
        <v>602000</v>
      </c>
      <c r="G194" s="414">
        <v>1149.5</v>
      </c>
      <c r="H194" s="411">
        <f t="shared" si="16"/>
        <v>988570</v>
      </c>
      <c r="I194" s="415">
        <v>756</v>
      </c>
      <c r="J194" s="413">
        <f t="shared" si="13"/>
        <v>650160</v>
      </c>
      <c r="K194" s="416">
        <v>93</v>
      </c>
      <c r="L194" s="415">
        <v>92.2</v>
      </c>
      <c r="M194" s="408">
        <v>92.1</v>
      </c>
      <c r="N194" s="416">
        <v>7</v>
      </c>
      <c r="O194" s="403" t="s">
        <v>0</v>
      </c>
      <c r="P194" s="408">
        <v>0.8</v>
      </c>
      <c r="Q194" s="404">
        <v>165</v>
      </c>
      <c r="R194" s="417" t="s">
        <v>167</v>
      </c>
      <c r="S194" s="418" t="s">
        <v>167</v>
      </c>
      <c r="T194" s="419" t="s">
        <v>178</v>
      </c>
      <c r="U194" s="420">
        <v>0.465</v>
      </c>
    </row>
    <row r="195" spans="1:21" s="401" customFormat="1" ht="12">
      <c r="A195" s="545"/>
      <c r="B195" s="409">
        <v>110</v>
      </c>
      <c r="C195" s="410">
        <v>1170</v>
      </c>
      <c r="D195" s="411">
        <f t="shared" si="15"/>
        <v>1006200</v>
      </c>
      <c r="E195" s="412">
        <v>760</v>
      </c>
      <c r="F195" s="413">
        <f t="shared" si="17"/>
        <v>653600</v>
      </c>
      <c r="G195" s="414">
        <v>1269</v>
      </c>
      <c r="H195" s="411">
        <f t="shared" si="16"/>
        <v>1091340</v>
      </c>
      <c r="I195" s="415">
        <v>820</v>
      </c>
      <c r="J195" s="413">
        <f t="shared" si="13"/>
        <v>705200</v>
      </c>
      <c r="K195" s="416">
        <v>93</v>
      </c>
      <c r="L195" s="415">
        <v>92.2</v>
      </c>
      <c r="M195" s="408">
        <v>92.2</v>
      </c>
      <c r="N195" s="416">
        <v>7</v>
      </c>
      <c r="O195" s="403" t="s">
        <v>0</v>
      </c>
      <c r="P195" s="408">
        <v>0.8</v>
      </c>
      <c r="Q195" s="404">
        <v>165</v>
      </c>
      <c r="R195" s="417" t="s">
        <v>167</v>
      </c>
      <c r="S195" s="418" t="s">
        <v>167</v>
      </c>
      <c r="T195" s="419" t="s">
        <v>178</v>
      </c>
      <c r="U195" s="420">
        <v>0.514</v>
      </c>
    </row>
    <row r="196" spans="1:21" s="401" customFormat="1" ht="12.75" thickBot="1">
      <c r="A196" s="546"/>
      <c r="B196" s="409">
        <v>120</v>
      </c>
      <c r="C196" s="410">
        <v>1270</v>
      </c>
      <c r="D196" s="411">
        <f t="shared" si="15"/>
        <v>1092200</v>
      </c>
      <c r="E196" s="412">
        <v>830</v>
      </c>
      <c r="F196" s="413">
        <f t="shared" si="17"/>
        <v>713800</v>
      </c>
      <c r="G196" s="414">
        <v>1377</v>
      </c>
      <c r="H196" s="411">
        <f t="shared" si="16"/>
        <v>1184220</v>
      </c>
      <c r="I196" s="415">
        <v>897</v>
      </c>
      <c r="J196" s="413">
        <f t="shared" si="13"/>
        <v>771420</v>
      </c>
      <c r="K196" s="245">
        <v>93</v>
      </c>
      <c r="L196" s="244">
        <v>92.2</v>
      </c>
      <c r="M196" s="246">
        <v>92.3</v>
      </c>
      <c r="N196" s="245">
        <v>7</v>
      </c>
      <c r="O196" s="421" t="s">
        <v>0</v>
      </c>
      <c r="P196" s="246">
        <v>0.8</v>
      </c>
      <c r="Q196" s="422">
        <v>165</v>
      </c>
      <c r="R196" s="423" t="s">
        <v>167</v>
      </c>
      <c r="S196" s="421" t="s">
        <v>167</v>
      </c>
      <c r="T196" s="424" t="s">
        <v>178</v>
      </c>
      <c r="U196" s="425">
        <v>0.557</v>
      </c>
    </row>
    <row r="197" spans="1:21" s="401" customFormat="1" ht="12">
      <c r="A197" s="544" t="s">
        <v>125</v>
      </c>
      <c r="B197" s="395">
        <v>6</v>
      </c>
      <c r="C197" s="224">
        <v>64</v>
      </c>
      <c r="D197" s="225">
        <f t="shared" si="15"/>
        <v>55040</v>
      </c>
      <c r="E197" s="226">
        <v>52</v>
      </c>
      <c r="F197" s="227">
        <f t="shared" si="17"/>
        <v>44720</v>
      </c>
      <c r="G197" s="228">
        <v>70.3</v>
      </c>
      <c r="H197" s="225">
        <f t="shared" si="16"/>
        <v>60458</v>
      </c>
      <c r="I197" s="229">
        <v>56.9</v>
      </c>
      <c r="J197" s="227">
        <f t="shared" si="13"/>
        <v>48934</v>
      </c>
      <c r="K197" s="230">
        <v>92.7</v>
      </c>
      <c r="L197" s="229">
        <v>91</v>
      </c>
      <c r="M197" s="231">
        <v>89.5</v>
      </c>
      <c r="N197" s="230">
        <v>7.3</v>
      </c>
      <c r="O197" s="396" t="s">
        <v>0</v>
      </c>
      <c r="P197" s="231">
        <v>1.7</v>
      </c>
      <c r="Q197" s="397">
        <v>165</v>
      </c>
      <c r="R197" s="398" t="s">
        <v>167</v>
      </c>
      <c r="S197" s="396" t="s">
        <v>167</v>
      </c>
      <c r="T197" s="399" t="s">
        <v>178</v>
      </c>
      <c r="U197" s="400">
        <v>0.028</v>
      </c>
    </row>
    <row r="198" spans="1:21" s="401" customFormat="1" ht="12" customHeight="1">
      <c r="A198" s="545"/>
      <c r="B198" s="402">
        <v>7</v>
      </c>
      <c r="C198" s="269">
        <v>74</v>
      </c>
      <c r="D198" s="270">
        <f t="shared" si="15"/>
        <v>63640</v>
      </c>
      <c r="E198" s="271">
        <v>57</v>
      </c>
      <c r="F198" s="272">
        <f t="shared" si="17"/>
        <v>49020</v>
      </c>
      <c r="G198" s="273">
        <v>81.3</v>
      </c>
      <c r="H198" s="270">
        <f t="shared" si="16"/>
        <v>69918</v>
      </c>
      <c r="I198" s="274">
        <v>62</v>
      </c>
      <c r="J198" s="272">
        <f t="shared" si="13"/>
        <v>53320</v>
      </c>
      <c r="K198" s="275">
        <v>92.4</v>
      </c>
      <c r="L198" s="274">
        <v>91</v>
      </c>
      <c r="M198" s="276">
        <v>89.5</v>
      </c>
      <c r="N198" s="275">
        <v>7.6</v>
      </c>
      <c r="O198" s="403" t="s">
        <v>0</v>
      </c>
      <c r="P198" s="276">
        <v>1.4</v>
      </c>
      <c r="Q198" s="404">
        <v>165</v>
      </c>
      <c r="R198" s="405" t="s">
        <v>167</v>
      </c>
      <c r="S198" s="403" t="s">
        <v>167</v>
      </c>
      <c r="T198" s="406" t="s">
        <v>178</v>
      </c>
      <c r="U198" s="407">
        <v>0.033</v>
      </c>
    </row>
    <row r="199" spans="1:21" s="401" customFormat="1" ht="12" customHeight="1">
      <c r="A199" s="545"/>
      <c r="B199" s="402">
        <v>8</v>
      </c>
      <c r="C199" s="269">
        <v>90</v>
      </c>
      <c r="D199" s="270">
        <f t="shared" si="15"/>
        <v>77400</v>
      </c>
      <c r="E199" s="271">
        <v>65</v>
      </c>
      <c r="F199" s="272">
        <f t="shared" si="17"/>
        <v>55900</v>
      </c>
      <c r="G199" s="273">
        <v>98.6</v>
      </c>
      <c r="H199" s="270">
        <f t="shared" si="16"/>
        <v>84796</v>
      </c>
      <c r="I199" s="274">
        <v>70.5</v>
      </c>
      <c r="J199" s="272">
        <f t="shared" si="13"/>
        <v>60630</v>
      </c>
      <c r="K199" s="275">
        <v>92.6</v>
      </c>
      <c r="L199" s="274">
        <v>91.3</v>
      </c>
      <c r="M199" s="276">
        <v>89.5</v>
      </c>
      <c r="N199" s="275">
        <v>7.4</v>
      </c>
      <c r="O199" s="403" t="s">
        <v>0</v>
      </c>
      <c r="P199" s="276">
        <v>1.3</v>
      </c>
      <c r="Q199" s="404">
        <v>165</v>
      </c>
      <c r="R199" s="405" t="s">
        <v>167</v>
      </c>
      <c r="S199" s="403" t="s">
        <v>167</v>
      </c>
      <c r="T199" s="406" t="s">
        <v>178</v>
      </c>
      <c r="U199" s="407">
        <v>0.04</v>
      </c>
    </row>
    <row r="200" spans="1:21" s="401" customFormat="1" ht="12" customHeight="1">
      <c r="A200" s="545"/>
      <c r="B200" s="402">
        <v>10</v>
      </c>
      <c r="C200" s="269">
        <v>104</v>
      </c>
      <c r="D200" s="270">
        <f t="shared" si="15"/>
        <v>89440</v>
      </c>
      <c r="E200" s="271">
        <v>84</v>
      </c>
      <c r="F200" s="272">
        <f t="shared" si="17"/>
        <v>72240</v>
      </c>
      <c r="G200" s="273">
        <v>114</v>
      </c>
      <c r="H200" s="270">
        <f t="shared" si="16"/>
        <v>98040</v>
      </c>
      <c r="I200" s="274">
        <v>90.9</v>
      </c>
      <c r="J200" s="272">
        <f t="shared" si="13"/>
        <v>78174</v>
      </c>
      <c r="K200" s="275">
        <v>92.2</v>
      </c>
      <c r="L200" s="274">
        <v>91.2</v>
      </c>
      <c r="M200" s="276">
        <v>89.6</v>
      </c>
      <c r="N200" s="275">
        <v>7.8</v>
      </c>
      <c r="O200" s="403" t="s">
        <v>0</v>
      </c>
      <c r="P200" s="276">
        <v>1</v>
      </c>
      <c r="Q200" s="404">
        <v>165</v>
      </c>
      <c r="R200" s="405" t="s">
        <v>167</v>
      </c>
      <c r="S200" s="403" t="s">
        <v>167</v>
      </c>
      <c r="T200" s="406" t="s">
        <v>178</v>
      </c>
      <c r="U200" s="407">
        <v>0.046</v>
      </c>
    </row>
    <row r="201" spans="1:21" s="401" customFormat="1" ht="12" customHeight="1">
      <c r="A201" s="545"/>
      <c r="B201" s="402">
        <v>12</v>
      </c>
      <c r="C201" s="269">
        <v>125</v>
      </c>
      <c r="D201" s="270">
        <f t="shared" si="15"/>
        <v>107500</v>
      </c>
      <c r="E201" s="271">
        <v>87</v>
      </c>
      <c r="F201" s="272">
        <f t="shared" si="17"/>
        <v>74820</v>
      </c>
      <c r="G201" s="273">
        <v>136.9</v>
      </c>
      <c r="H201" s="270">
        <f t="shared" si="16"/>
        <v>117734</v>
      </c>
      <c r="I201" s="274">
        <v>93.5</v>
      </c>
      <c r="J201" s="272">
        <f t="shared" si="13"/>
        <v>80410</v>
      </c>
      <c r="K201" s="275">
        <v>92.1</v>
      </c>
      <c r="L201" s="274">
        <v>91.3</v>
      </c>
      <c r="M201" s="276">
        <v>89.5</v>
      </c>
      <c r="N201" s="275">
        <v>7.9</v>
      </c>
      <c r="O201" s="403" t="s">
        <v>0</v>
      </c>
      <c r="P201" s="276">
        <v>0.8</v>
      </c>
      <c r="Q201" s="404">
        <v>165</v>
      </c>
      <c r="R201" s="405" t="s">
        <v>167</v>
      </c>
      <c r="S201" s="403" t="s">
        <v>167</v>
      </c>
      <c r="T201" s="406" t="s">
        <v>178</v>
      </c>
      <c r="U201" s="407">
        <v>0.055</v>
      </c>
    </row>
    <row r="202" spans="1:21" s="401" customFormat="1" ht="12" customHeight="1">
      <c r="A202" s="545"/>
      <c r="B202" s="402">
        <v>14</v>
      </c>
      <c r="C202" s="269">
        <v>150</v>
      </c>
      <c r="D202" s="270">
        <f t="shared" si="15"/>
        <v>129000</v>
      </c>
      <c r="E202" s="271">
        <v>96</v>
      </c>
      <c r="F202" s="272">
        <f t="shared" si="17"/>
        <v>82560</v>
      </c>
      <c r="G202" s="273">
        <v>163.9</v>
      </c>
      <c r="H202" s="270">
        <f t="shared" si="16"/>
        <v>140954</v>
      </c>
      <c r="I202" s="274">
        <v>104.1</v>
      </c>
      <c r="J202" s="272">
        <f t="shared" si="13"/>
        <v>89526</v>
      </c>
      <c r="K202" s="275">
        <v>92.3</v>
      </c>
      <c r="L202" s="274">
        <v>91.5</v>
      </c>
      <c r="M202" s="276">
        <v>89.8</v>
      </c>
      <c r="N202" s="275">
        <v>7.7</v>
      </c>
      <c r="O202" s="403" t="s">
        <v>0</v>
      </c>
      <c r="P202" s="408">
        <v>0.8</v>
      </c>
      <c r="Q202" s="404">
        <v>165</v>
      </c>
      <c r="R202" s="405" t="s">
        <v>167</v>
      </c>
      <c r="S202" s="403" t="s">
        <v>167</v>
      </c>
      <c r="T202" s="406" t="s">
        <v>178</v>
      </c>
      <c r="U202" s="407">
        <v>0.066</v>
      </c>
    </row>
    <row r="203" spans="1:21" s="401" customFormat="1" ht="12" customHeight="1">
      <c r="A203" s="545"/>
      <c r="B203" s="409">
        <v>17</v>
      </c>
      <c r="C203" s="410">
        <v>185</v>
      </c>
      <c r="D203" s="411">
        <f t="shared" si="15"/>
        <v>159100</v>
      </c>
      <c r="E203" s="412">
        <v>108</v>
      </c>
      <c r="F203" s="413">
        <f t="shared" si="17"/>
        <v>92880</v>
      </c>
      <c r="G203" s="414">
        <v>201.7</v>
      </c>
      <c r="H203" s="411">
        <f t="shared" si="16"/>
        <v>173462</v>
      </c>
      <c r="I203" s="415">
        <v>117</v>
      </c>
      <c r="J203" s="413">
        <f t="shared" si="13"/>
        <v>100620</v>
      </c>
      <c r="K203" s="416">
        <v>92.3</v>
      </c>
      <c r="L203" s="415">
        <v>91.7</v>
      </c>
      <c r="M203" s="408">
        <v>89.9</v>
      </c>
      <c r="N203" s="416">
        <v>7.7</v>
      </c>
      <c r="O203" s="403" t="s">
        <v>0</v>
      </c>
      <c r="P203" s="408">
        <v>0.6</v>
      </c>
      <c r="Q203" s="404">
        <v>165</v>
      </c>
      <c r="R203" s="417" t="s">
        <v>167</v>
      </c>
      <c r="S203" s="418" t="s">
        <v>167</v>
      </c>
      <c r="T203" s="419" t="s">
        <v>178</v>
      </c>
      <c r="U203" s="420">
        <v>0.082</v>
      </c>
    </row>
    <row r="204" spans="1:21" s="401" customFormat="1" ht="12" customHeight="1">
      <c r="A204" s="545"/>
      <c r="B204" s="409">
        <v>21</v>
      </c>
      <c r="C204" s="410">
        <v>220</v>
      </c>
      <c r="D204" s="411">
        <f t="shared" si="15"/>
        <v>189200</v>
      </c>
      <c r="E204" s="412">
        <v>142</v>
      </c>
      <c r="F204" s="413">
        <f t="shared" si="17"/>
        <v>122120</v>
      </c>
      <c r="G204" s="414">
        <v>239.4</v>
      </c>
      <c r="H204" s="411">
        <f t="shared" si="16"/>
        <v>205884</v>
      </c>
      <c r="I204" s="415">
        <v>153.4</v>
      </c>
      <c r="J204" s="413">
        <f t="shared" si="13"/>
        <v>131924</v>
      </c>
      <c r="K204" s="416">
        <v>92.4</v>
      </c>
      <c r="L204" s="415">
        <v>91.9</v>
      </c>
      <c r="M204" s="408">
        <v>90.1</v>
      </c>
      <c r="N204" s="416">
        <v>7.6</v>
      </c>
      <c r="O204" s="403" t="s">
        <v>0</v>
      </c>
      <c r="P204" s="408">
        <v>0.5</v>
      </c>
      <c r="Q204" s="404">
        <v>165</v>
      </c>
      <c r="R204" s="417" t="s">
        <v>167</v>
      </c>
      <c r="S204" s="418" t="s">
        <v>167</v>
      </c>
      <c r="T204" s="419" t="s">
        <v>178</v>
      </c>
      <c r="U204" s="420">
        <v>0.097</v>
      </c>
    </row>
    <row r="205" spans="1:21" s="401" customFormat="1" ht="12" customHeight="1">
      <c r="A205" s="545"/>
      <c r="B205" s="402">
        <v>25</v>
      </c>
      <c r="C205" s="269">
        <v>260</v>
      </c>
      <c r="D205" s="270">
        <f t="shared" si="15"/>
        <v>223600</v>
      </c>
      <c r="E205" s="271">
        <v>175</v>
      </c>
      <c r="F205" s="272">
        <f t="shared" si="17"/>
        <v>150500</v>
      </c>
      <c r="G205" s="273">
        <v>283</v>
      </c>
      <c r="H205" s="270">
        <f t="shared" si="16"/>
        <v>243380</v>
      </c>
      <c r="I205" s="274">
        <v>188.7</v>
      </c>
      <c r="J205" s="272">
        <f t="shared" si="13"/>
        <v>162282</v>
      </c>
      <c r="K205" s="275">
        <v>92.4</v>
      </c>
      <c r="L205" s="274">
        <v>91.9</v>
      </c>
      <c r="M205" s="276">
        <v>90.4</v>
      </c>
      <c r="N205" s="275">
        <v>7.6</v>
      </c>
      <c r="O205" s="403" t="s">
        <v>0</v>
      </c>
      <c r="P205" s="276">
        <v>0.5</v>
      </c>
      <c r="Q205" s="404">
        <v>165</v>
      </c>
      <c r="R205" s="405" t="s">
        <v>167</v>
      </c>
      <c r="S205" s="403" t="s">
        <v>167</v>
      </c>
      <c r="T205" s="406" t="s">
        <v>178</v>
      </c>
      <c r="U205" s="407">
        <v>0.115</v>
      </c>
    </row>
    <row r="206" spans="1:21" s="401" customFormat="1" ht="12.75" customHeight="1" thickBot="1">
      <c r="A206" s="545"/>
      <c r="B206" s="409">
        <v>30</v>
      </c>
      <c r="C206" s="410">
        <v>315</v>
      </c>
      <c r="D206" s="411">
        <f t="shared" si="15"/>
        <v>270900</v>
      </c>
      <c r="E206" s="412">
        <v>200</v>
      </c>
      <c r="F206" s="413">
        <f t="shared" si="17"/>
        <v>172000</v>
      </c>
      <c r="G206" s="414">
        <v>342.4</v>
      </c>
      <c r="H206" s="411">
        <f t="shared" si="16"/>
        <v>294464</v>
      </c>
      <c r="I206" s="415">
        <v>215.7</v>
      </c>
      <c r="J206" s="413">
        <f t="shared" si="13"/>
        <v>185502</v>
      </c>
      <c r="K206" s="416">
        <v>92.6</v>
      </c>
      <c r="L206" s="415">
        <v>92</v>
      </c>
      <c r="M206" s="408">
        <v>90.4</v>
      </c>
      <c r="N206" s="416">
        <v>7.4</v>
      </c>
      <c r="O206" s="418" t="s">
        <v>0</v>
      </c>
      <c r="P206" s="408">
        <v>0.6</v>
      </c>
      <c r="Q206" s="426">
        <v>165</v>
      </c>
      <c r="R206" s="417" t="s">
        <v>167</v>
      </c>
      <c r="S206" s="418" t="s">
        <v>167</v>
      </c>
      <c r="T206" s="419" t="s">
        <v>178</v>
      </c>
      <c r="U206" s="420">
        <v>0.139</v>
      </c>
    </row>
    <row r="207" spans="1:21" s="401" customFormat="1" ht="12.75" customHeight="1">
      <c r="A207" s="553" t="s">
        <v>195</v>
      </c>
      <c r="B207" s="395">
        <v>6</v>
      </c>
      <c r="C207" s="224">
        <v>64</v>
      </c>
      <c r="D207" s="225">
        <f t="shared" si="15"/>
        <v>55040</v>
      </c>
      <c r="E207" s="226">
        <v>38</v>
      </c>
      <c r="F207" s="227">
        <f t="shared" si="17"/>
        <v>32680</v>
      </c>
      <c r="G207" s="228">
        <v>70.2</v>
      </c>
      <c r="H207" s="225">
        <f t="shared" si="16"/>
        <v>60372</v>
      </c>
      <c r="I207" s="229">
        <v>41.5</v>
      </c>
      <c r="J207" s="227">
        <f t="shared" si="13"/>
        <v>35690</v>
      </c>
      <c r="K207" s="230">
        <v>92.7</v>
      </c>
      <c r="L207" s="229">
        <v>91.2</v>
      </c>
      <c r="M207" s="231">
        <v>90.5</v>
      </c>
      <c r="N207" s="230">
        <v>7.3</v>
      </c>
      <c r="O207" s="396" t="s">
        <v>0</v>
      </c>
      <c r="P207" s="231">
        <v>1.5</v>
      </c>
      <c r="Q207" s="397">
        <v>165</v>
      </c>
      <c r="R207" s="398" t="s">
        <v>56</v>
      </c>
      <c r="S207" s="396" t="s">
        <v>58</v>
      </c>
      <c r="T207" s="399" t="s">
        <v>167</v>
      </c>
      <c r="U207" s="237">
        <v>0.03</v>
      </c>
    </row>
    <row r="208" spans="1:21" s="401" customFormat="1" ht="12.75" customHeight="1">
      <c r="A208" s="554"/>
      <c r="B208" s="402">
        <v>7</v>
      </c>
      <c r="C208" s="269">
        <v>74</v>
      </c>
      <c r="D208" s="270">
        <f t="shared" si="15"/>
        <v>63640</v>
      </c>
      <c r="E208" s="271">
        <v>40</v>
      </c>
      <c r="F208" s="272">
        <f t="shared" si="17"/>
        <v>34400</v>
      </c>
      <c r="G208" s="273">
        <v>81</v>
      </c>
      <c r="H208" s="270">
        <f t="shared" si="16"/>
        <v>69660</v>
      </c>
      <c r="I208" s="274">
        <v>43.7</v>
      </c>
      <c r="J208" s="272">
        <f t="shared" si="13"/>
        <v>37582</v>
      </c>
      <c r="K208" s="275">
        <v>92.7</v>
      </c>
      <c r="L208" s="274">
        <v>91.4</v>
      </c>
      <c r="M208" s="276">
        <v>90.5</v>
      </c>
      <c r="N208" s="275">
        <v>7.3</v>
      </c>
      <c r="O208" s="403" t="s">
        <v>0</v>
      </c>
      <c r="P208" s="276">
        <v>1.3</v>
      </c>
      <c r="Q208" s="404">
        <v>165</v>
      </c>
      <c r="R208" s="405" t="s">
        <v>56</v>
      </c>
      <c r="S208" s="403" t="s">
        <v>58</v>
      </c>
      <c r="T208" s="406" t="s">
        <v>167</v>
      </c>
      <c r="U208" s="282">
        <v>0.034</v>
      </c>
    </row>
    <row r="209" spans="1:21" s="401" customFormat="1" ht="12.75" customHeight="1">
      <c r="A209" s="554"/>
      <c r="B209" s="402">
        <v>8</v>
      </c>
      <c r="C209" s="269">
        <v>90</v>
      </c>
      <c r="D209" s="270">
        <f t="shared" si="15"/>
        <v>77400</v>
      </c>
      <c r="E209" s="271">
        <v>55</v>
      </c>
      <c r="F209" s="272">
        <f t="shared" si="17"/>
        <v>47300</v>
      </c>
      <c r="G209" s="273">
        <v>98.4</v>
      </c>
      <c r="H209" s="270">
        <f t="shared" si="16"/>
        <v>84624</v>
      </c>
      <c r="I209" s="274">
        <v>60</v>
      </c>
      <c r="J209" s="272">
        <f t="shared" si="13"/>
        <v>51600</v>
      </c>
      <c r="K209" s="275">
        <v>92.7</v>
      </c>
      <c r="L209" s="274">
        <v>91.5</v>
      </c>
      <c r="M209" s="276">
        <v>90.3</v>
      </c>
      <c r="N209" s="275">
        <v>7.3</v>
      </c>
      <c r="O209" s="403" t="s">
        <v>0</v>
      </c>
      <c r="P209" s="276">
        <v>1.2</v>
      </c>
      <c r="Q209" s="404">
        <v>165</v>
      </c>
      <c r="R209" s="405" t="s">
        <v>56</v>
      </c>
      <c r="S209" s="403" t="s">
        <v>58</v>
      </c>
      <c r="T209" s="406" t="s">
        <v>167</v>
      </c>
      <c r="U209" s="282">
        <v>0.042</v>
      </c>
    </row>
    <row r="210" spans="1:21" s="401" customFormat="1" ht="12.75" customHeight="1">
      <c r="A210" s="554"/>
      <c r="B210" s="402">
        <v>10</v>
      </c>
      <c r="C210" s="269">
        <v>104</v>
      </c>
      <c r="D210" s="270">
        <f t="shared" si="15"/>
        <v>89440</v>
      </c>
      <c r="E210" s="271">
        <v>62</v>
      </c>
      <c r="F210" s="272">
        <f t="shared" si="17"/>
        <v>53320</v>
      </c>
      <c r="G210" s="273">
        <v>113.5</v>
      </c>
      <c r="H210" s="270">
        <f t="shared" si="16"/>
        <v>97610</v>
      </c>
      <c r="I210" s="274">
        <v>67.8</v>
      </c>
      <c r="J210" s="272">
        <f t="shared" si="13"/>
        <v>58308</v>
      </c>
      <c r="K210" s="275">
        <v>92.7</v>
      </c>
      <c r="L210" s="274">
        <v>91.6</v>
      </c>
      <c r="M210" s="276">
        <v>90.4</v>
      </c>
      <c r="N210" s="275">
        <v>7.3</v>
      </c>
      <c r="O210" s="403" t="s">
        <v>0</v>
      </c>
      <c r="P210" s="276">
        <v>1.1</v>
      </c>
      <c r="Q210" s="404">
        <v>165</v>
      </c>
      <c r="R210" s="405" t="s">
        <v>56</v>
      </c>
      <c r="S210" s="403" t="s">
        <v>58</v>
      </c>
      <c r="T210" s="406" t="s">
        <v>167</v>
      </c>
      <c r="U210" s="282">
        <v>0.048</v>
      </c>
    </row>
    <row r="211" spans="1:21" s="401" customFormat="1" ht="12.75" customHeight="1">
      <c r="A211" s="554"/>
      <c r="B211" s="402">
        <v>12</v>
      </c>
      <c r="C211" s="269">
        <v>125</v>
      </c>
      <c r="D211" s="270">
        <f t="shared" si="15"/>
        <v>107500</v>
      </c>
      <c r="E211" s="271">
        <v>65</v>
      </c>
      <c r="F211" s="272">
        <f t="shared" si="17"/>
        <v>55900</v>
      </c>
      <c r="G211" s="273">
        <v>136.1</v>
      </c>
      <c r="H211" s="270">
        <f t="shared" si="16"/>
        <v>117046</v>
      </c>
      <c r="I211" s="274">
        <v>71</v>
      </c>
      <c r="J211" s="272">
        <f t="shared" si="13"/>
        <v>61060</v>
      </c>
      <c r="K211" s="275">
        <v>92.7</v>
      </c>
      <c r="L211" s="274">
        <v>91.9</v>
      </c>
      <c r="M211" s="276">
        <v>90.4</v>
      </c>
      <c r="N211" s="275">
        <v>7.3</v>
      </c>
      <c r="O211" s="403" t="s">
        <v>0</v>
      </c>
      <c r="P211" s="276">
        <v>0.8</v>
      </c>
      <c r="Q211" s="404">
        <v>165</v>
      </c>
      <c r="R211" s="405" t="s">
        <v>56</v>
      </c>
      <c r="S211" s="403" t="s">
        <v>58</v>
      </c>
      <c r="T211" s="406" t="s">
        <v>167</v>
      </c>
      <c r="U211" s="282">
        <v>0.057</v>
      </c>
    </row>
    <row r="212" spans="1:21" s="401" customFormat="1" ht="12.75" customHeight="1">
      <c r="A212" s="554"/>
      <c r="B212" s="402">
        <v>14</v>
      </c>
      <c r="C212" s="269">
        <v>150</v>
      </c>
      <c r="D212" s="270">
        <f t="shared" si="15"/>
        <v>129000</v>
      </c>
      <c r="E212" s="271">
        <v>85</v>
      </c>
      <c r="F212" s="272">
        <f t="shared" si="17"/>
        <v>73100</v>
      </c>
      <c r="G212" s="273">
        <v>163.1</v>
      </c>
      <c r="H212" s="270">
        <f t="shared" si="16"/>
        <v>140266</v>
      </c>
      <c r="I212" s="274">
        <v>93</v>
      </c>
      <c r="J212" s="272">
        <f t="shared" si="13"/>
        <v>79980</v>
      </c>
      <c r="K212" s="275">
        <v>92.7</v>
      </c>
      <c r="L212" s="274">
        <v>92</v>
      </c>
      <c r="M212" s="276">
        <v>90.5</v>
      </c>
      <c r="N212" s="275">
        <v>7.3</v>
      </c>
      <c r="O212" s="403" t="s">
        <v>0</v>
      </c>
      <c r="P212" s="276">
        <v>0.7</v>
      </c>
      <c r="Q212" s="404">
        <v>165</v>
      </c>
      <c r="R212" s="405" t="s">
        <v>56</v>
      </c>
      <c r="S212" s="403" t="s">
        <v>58</v>
      </c>
      <c r="T212" s="406" t="s">
        <v>167</v>
      </c>
      <c r="U212" s="282">
        <v>0.069</v>
      </c>
    </row>
    <row r="213" spans="1:21" s="401" customFormat="1" ht="12.75" customHeight="1">
      <c r="A213" s="554"/>
      <c r="B213" s="402">
        <v>17</v>
      </c>
      <c r="C213" s="269">
        <v>185</v>
      </c>
      <c r="D213" s="270">
        <f t="shared" si="15"/>
        <v>159100</v>
      </c>
      <c r="E213" s="271">
        <v>110</v>
      </c>
      <c r="F213" s="272">
        <f t="shared" si="17"/>
        <v>94600</v>
      </c>
      <c r="G213" s="273">
        <v>200.8</v>
      </c>
      <c r="H213" s="270">
        <f t="shared" si="16"/>
        <v>172688</v>
      </c>
      <c r="I213" s="274">
        <v>120</v>
      </c>
      <c r="J213" s="272">
        <f t="shared" si="13"/>
        <v>103200</v>
      </c>
      <c r="K213" s="275">
        <v>92.7</v>
      </c>
      <c r="L213" s="274">
        <v>92.1</v>
      </c>
      <c r="M213" s="276">
        <v>90.4</v>
      </c>
      <c r="N213" s="275">
        <v>7.3</v>
      </c>
      <c r="O213" s="403" t="s">
        <v>0</v>
      </c>
      <c r="P213" s="276">
        <v>0.6</v>
      </c>
      <c r="Q213" s="404">
        <v>165</v>
      </c>
      <c r="R213" s="405" t="s">
        <v>56</v>
      </c>
      <c r="S213" s="403" t="s">
        <v>58</v>
      </c>
      <c r="T213" s="406" t="s">
        <v>167</v>
      </c>
      <c r="U213" s="282">
        <v>0.085</v>
      </c>
    </row>
    <row r="214" spans="1:21" s="401" customFormat="1" ht="12.75" customHeight="1">
      <c r="A214" s="554"/>
      <c r="B214" s="402">
        <v>21</v>
      </c>
      <c r="C214" s="269">
        <v>220</v>
      </c>
      <c r="D214" s="270">
        <f t="shared" si="15"/>
        <v>189200</v>
      </c>
      <c r="E214" s="271">
        <v>135</v>
      </c>
      <c r="F214" s="272">
        <f t="shared" si="17"/>
        <v>116100</v>
      </c>
      <c r="G214" s="273">
        <v>238.3</v>
      </c>
      <c r="H214" s="270">
        <f t="shared" si="16"/>
        <v>204938</v>
      </c>
      <c r="I214" s="274">
        <v>147</v>
      </c>
      <c r="J214" s="272">
        <f t="shared" si="13"/>
        <v>126420</v>
      </c>
      <c r="K214" s="275">
        <v>92.7</v>
      </c>
      <c r="L214" s="274">
        <v>92.3</v>
      </c>
      <c r="M214" s="276">
        <v>90.6</v>
      </c>
      <c r="N214" s="275">
        <v>7.3</v>
      </c>
      <c r="O214" s="403" t="s">
        <v>0</v>
      </c>
      <c r="P214" s="276">
        <v>0.4</v>
      </c>
      <c r="Q214" s="404">
        <v>165</v>
      </c>
      <c r="R214" s="405" t="s">
        <v>56</v>
      </c>
      <c r="S214" s="403" t="s">
        <v>58</v>
      </c>
      <c r="T214" s="406" t="s">
        <v>167</v>
      </c>
      <c r="U214" s="282">
        <v>0.101</v>
      </c>
    </row>
    <row r="215" spans="1:21" s="401" customFormat="1" ht="12.75" customHeight="1">
      <c r="A215" s="554"/>
      <c r="B215" s="402">
        <v>25</v>
      </c>
      <c r="C215" s="269">
        <v>260</v>
      </c>
      <c r="D215" s="270">
        <f t="shared" si="15"/>
        <v>223600</v>
      </c>
      <c r="E215" s="271">
        <v>160</v>
      </c>
      <c r="F215" s="272">
        <f t="shared" si="17"/>
        <v>137600</v>
      </c>
      <c r="G215" s="273">
        <v>281.3</v>
      </c>
      <c r="H215" s="270">
        <f t="shared" si="16"/>
        <v>241918</v>
      </c>
      <c r="I215" s="274">
        <v>174</v>
      </c>
      <c r="J215" s="272">
        <f t="shared" si="13"/>
        <v>149640</v>
      </c>
      <c r="K215" s="275">
        <v>92.7</v>
      </c>
      <c r="L215" s="274">
        <v>92.4</v>
      </c>
      <c r="M215" s="276">
        <v>90.7</v>
      </c>
      <c r="N215" s="275">
        <v>7.3</v>
      </c>
      <c r="O215" s="403" t="s">
        <v>0</v>
      </c>
      <c r="P215" s="276">
        <v>0.3</v>
      </c>
      <c r="Q215" s="404">
        <v>165</v>
      </c>
      <c r="R215" s="405" t="s">
        <v>56</v>
      </c>
      <c r="S215" s="403" t="s">
        <v>58</v>
      </c>
      <c r="T215" s="406" t="s">
        <v>167</v>
      </c>
      <c r="U215" s="282">
        <v>0.119</v>
      </c>
    </row>
    <row r="216" spans="1:21" s="401" customFormat="1" ht="12.75" customHeight="1" thickBot="1">
      <c r="A216" s="554"/>
      <c r="B216" s="409">
        <v>30</v>
      </c>
      <c r="C216" s="410">
        <v>315</v>
      </c>
      <c r="D216" s="411">
        <f t="shared" si="15"/>
        <v>270900</v>
      </c>
      <c r="E216" s="412">
        <v>190</v>
      </c>
      <c r="F216" s="413">
        <f t="shared" si="17"/>
        <v>163400</v>
      </c>
      <c r="G216" s="414">
        <v>340.2</v>
      </c>
      <c r="H216" s="411">
        <f t="shared" si="16"/>
        <v>292572</v>
      </c>
      <c r="I216" s="415">
        <v>206</v>
      </c>
      <c r="J216" s="413">
        <f t="shared" si="13"/>
        <v>177160</v>
      </c>
      <c r="K216" s="416">
        <v>92.7</v>
      </c>
      <c r="L216" s="415">
        <v>92.6</v>
      </c>
      <c r="M216" s="408">
        <v>90.7</v>
      </c>
      <c r="N216" s="416">
        <v>7.3</v>
      </c>
      <c r="O216" s="418" t="s">
        <v>0</v>
      </c>
      <c r="P216" s="408">
        <v>0.1</v>
      </c>
      <c r="Q216" s="426">
        <v>165</v>
      </c>
      <c r="R216" s="417" t="s">
        <v>56</v>
      </c>
      <c r="S216" s="418" t="s">
        <v>58</v>
      </c>
      <c r="T216" s="419" t="s">
        <v>167</v>
      </c>
      <c r="U216" s="427">
        <v>0.144</v>
      </c>
    </row>
    <row r="217" spans="1:21" s="401" customFormat="1" ht="12.75" customHeight="1">
      <c r="A217" s="544" t="s">
        <v>118</v>
      </c>
      <c r="B217" s="395">
        <v>17</v>
      </c>
      <c r="C217" s="224">
        <v>185</v>
      </c>
      <c r="D217" s="225">
        <v>159100</v>
      </c>
      <c r="E217" s="226">
        <v>108</v>
      </c>
      <c r="F217" s="227">
        <f t="shared" si="17"/>
        <v>92880</v>
      </c>
      <c r="G217" s="228">
        <v>200.8</v>
      </c>
      <c r="H217" s="225">
        <v>172688</v>
      </c>
      <c r="I217" s="229">
        <v>116.5</v>
      </c>
      <c r="J217" s="227">
        <f t="shared" si="13"/>
        <v>100190</v>
      </c>
      <c r="K217" s="230">
        <v>92.7</v>
      </c>
      <c r="L217" s="229">
        <v>92.1</v>
      </c>
      <c r="M217" s="231">
        <v>90.4</v>
      </c>
      <c r="N217" s="230">
        <v>7.3</v>
      </c>
      <c r="O217" s="396" t="s">
        <v>0</v>
      </c>
      <c r="P217" s="231">
        <v>0.6</v>
      </c>
      <c r="Q217" s="397">
        <v>165</v>
      </c>
      <c r="R217" s="398" t="s">
        <v>56</v>
      </c>
      <c r="S217" s="396" t="s">
        <v>58</v>
      </c>
      <c r="T217" s="399" t="s">
        <v>167</v>
      </c>
      <c r="U217" s="400">
        <v>0.081</v>
      </c>
    </row>
    <row r="218" spans="1:21" s="401" customFormat="1" ht="12.75" customHeight="1">
      <c r="A218" s="545"/>
      <c r="B218" s="402">
        <v>21</v>
      </c>
      <c r="C218" s="269">
        <v>220</v>
      </c>
      <c r="D218" s="270">
        <v>189200</v>
      </c>
      <c r="E218" s="271">
        <v>142</v>
      </c>
      <c r="F218" s="272">
        <f t="shared" si="17"/>
        <v>122120</v>
      </c>
      <c r="G218" s="273">
        <v>238.3</v>
      </c>
      <c r="H218" s="270">
        <v>204938</v>
      </c>
      <c r="I218" s="274">
        <v>152.7</v>
      </c>
      <c r="J218" s="272">
        <f t="shared" si="13"/>
        <v>131322</v>
      </c>
      <c r="K218" s="275">
        <v>92.7</v>
      </c>
      <c r="L218" s="274">
        <v>92.3</v>
      </c>
      <c r="M218" s="276">
        <v>90.6</v>
      </c>
      <c r="N218" s="275">
        <v>7.3</v>
      </c>
      <c r="O218" s="403" t="s">
        <v>0</v>
      </c>
      <c r="P218" s="276">
        <v>0.4</v>
      </c>
      <c r="Q218" s="404">
        <v>165</v>
      </c>
      <c r="R218" s="405" t="s">
        <v>56</v>
      </c>
      <c r="S218" s="403" t="s">
        <v>58</v>
      </c>
      <c r="T218" s="406" t="s">
        <v>167</v>
      </c>
      <c r="U218" s="407">
        <v>0.096</v>
      </c>
    </row>
    <row r="219" spans="1:21" s="401" customFormat="1" ht="12.75" customHeight="1">
      <c r="A219" s="545"/>
      <c r="B219" s="402">
        <v>25</v>
      </c>
      <c r="C219" s="269">
        <v>260</v>
      </c>
      <c r="D219" s="270">
        <v>223600</v>
      </c>
      <c r="E219" s="271">
        <v>175</v>
      </c>
      <c r="F219" s="272">
        <f t="shared" si="17"/>
        <v>150500</v>
      </c>
      <c r="G219" s="273">
        <v>281.3</v>
      </c>
      <c r="H219" s="270">
        <v>241918</v>
      </c>
      <c r="I219" s="274">
        <v>188.3</v>
      </c>
      <c r="J219" s="272">
        <f t="shared" si="13"/>
        <v>161938</v>
      </c>
      <c r="K219" s="275">
        <v>92.7</v>
      </c>
      <c r="L219" s="274">
        <v>92.4</v>
      </c>
      <c r="M219" s="276">
        <v>90.7</v>
      </c>
      <c r="N219" s="275">
        <v>7.3</v>
      </c>
      <c r="O219" s="403" t="s">
        <v>0</v>
      </c>
      <c r="P219" s="276">
        <v>0.3</v>
      </c>
      <c r="Q219" s="404">
        <v>165</v>
      </c>
      <c r="R219" s="405" t="s">
        <v>56</v>
      </c>
      <c r="S219" s="403" t="s">
        <v>58</v>
      </c>
      <c r="T219" s="406" t="s">
        <v>167</v>
      </c>
      <c r="U219" s="407">
        <v>0.114</v>
      </c>
    </row>
    <row r="220" spans="1:21" s="401" customFormat="1" ht="12.75" customHeight="1" thickBot="1">
      <c r="A220" s="546"/>
      <c r="B220" s="428">
        <v>30</v>
      </c>
      <c r="C220" s="239">
        <v>315</v>
      </c>
      <c r="D220" s="240">
        <v>270900</v>
      </c>
      <c r="E220" s="241">
        <v>200</v>
      </c>
      <c r="F220" s="242">
        <f t="shared" si="17"/>
        <v>172000</v>
      </c>
      <c r="G220" s="243">
        <v>340.2</v>
      </c>
      <c r="H220" s="240">
        <v>292572</v>
      </c>
      <c r="I220" s="244">
        <v>214.9</v>
      </c>
      <c r="J220" s="242">
        <f t="shared" si="13"/>
        <v>184814</v>
      </c>
      <c r="K220" s="245">
        <v>92.7</v>
      </c>
      <c r="L220" s="244">
        <v>92.6</v>
      </c>
      <c r="M220" s="246">
        <v>90.7</v>
      </c>
      <c r="N220" s="245">
        <v>7.3</v>
      </c>
      <c r="O220" s="421" t="s">
        <v>0</v>
      </c>
      <c r="P220" s="246">
        <v>0.1</v>
      </c>
      <c r="Q220" s="422">
        <v>165</v>
      </c>
      <c r="R220" s="423" t="s">
        <v>56</v>
      </c>
      <c r="S220" s="421" t="s">
        <v>58</v>
      </c>
      <c r="T220" s="424" t="s">
        <v>167</v>
      </c>
      <c r="U220" s="425">
        <v>0.138</v>
      </c>
    </row>
    <row r="221" spans="1:21" s="401" customFormat="1" ht="12.75" customHeight="1">
      <c r="A221" s="545" t="s">
        <v>196</v>
      </c>
      <c r="B221" s="429">
        <v>6</v>
      </c>
      <c r="C221" s="430">
        <v>64</v>
      </c>
      <c r="D221" s="431">
        <f t="shared" si="15"/>
        <v>55040</v>
      </c>
      <c r="E221" s="432">
        <v>52</v>
      </c>
      <c r="F221" s="433">
        <f t="shared" si="17"/>
        <v>44720</v>
      </c>
      <c r="G221" s="434">
        <v>70.2</v>
      </c>
      <c r="H221" s="431">
        <f t="shared" si="16"/>
        <v>60372</v>
      </c>
      <c r="I221" s="435">
        <v>56.5</v>
      </c>
      <c r="J221" s="433">
        <f t="shared" si="13"/>
        <v>48590</v>
      </c>
      <c r="K221" s="436">
        <v>92.7</v>
      </c>
      <c r="L221" s="435">
        <v>91.2</v>
      </c>
      <c r="M221" s="437">
        <v>90.5</v>
      </c>
      <c r="N221" s="436">
        <v>7.3</v>
      </c>
      <c r="O221" s="438" t="s">
        <v>0</v>
      </c>
      <c r="P221" s="437">
        <v>1.5</v>
      </c>
      <c r="Q221" s="439">
        <v>165</v>
      </c>
      <c r="R221" s="440" t="s">
        <v>167</v>
      </c>
      <c r="S221" s="438" t="s">
        <v>167</v>
      </c>
      <c r="T221" s="441" t="s">
        <v>178</v>
      </c>
      <c r="U221" s="442">
        <v>0.028</v>
      </c>
    </row>
    <row r="222" spans="1:21" s="401" customFormat="1" ht="12.75" customHeight="1">
      <c r="A222" s="545"/>
      <c r="B222" s="402">
        <v>7</v>
      </c>
      <c r="C222" s="269">
        <v>74</v>
      </c>
      <c r="D222" s="270">
        <f t="shared" si="15"/>
        <v>63640</v>
      </c>
      <c r="E222" s="271">
        <v>57</v>
      </c>
      <c r="F222" s="272">
        <f t="shared" si="17"/>
        <v>49020</v>
      </c>
      <c r="G222" s="273">
        <v>81</v>
      </c>
      <c r="H222" s="270">
        <f t="shared" si="16"/>
        <v>69660</v>
      </c>
      <c r="I222" s="274">
        <v>61.9</v>
      </c>
      <c r="J222" s="272">
        <f t="shared" si="13"/>
        <v>53234</v>
      </c>
      <c r="K222" s="275">
        <v>92.7</v>
      </c>
      <c r="L222" s="274">
        <v>91.4</v>
      </c>
      <c r="M222" s="276">
        <v>90.5</v>
      </c>
      <c r="N222" s="275">
        <v>7.3</v>
      </c>
      <c r="O222" s="403" t="s">
        <v>0</v>
      </c>
      <c r="P222" s="276">
        <v>1.3</v>
      </c>
      <c r="Q222" s="404">
        <v>165</v>
      </c>
      <c r="R222" s="405" t="s">
        <v>167</v>
      </c>
      <c r="S222" s="403" t="s">
        <v>167</v>
      </c>
      <c r="T222" s="406" t="s">
        <v>178</v>
      </c>
      <c r="U222" s="282">
        <v>0.033</v>
      </c>
    </row>
    <row r="223" spans="1:21" s="401" customFormat="1" ht="12.75" customHeight="1">
      <c r="A223" s="545"/>
      <c r="B223" s="402">
        <v>8</v>
      </c>
      <c r="C223" s="269">
        <v>90</v>
      </c>
      <c r="D223" s="270">
        <f t="shared" si="15"/>
        <v>77400</v>
      </c>
      <c r="E223" s="271">
        <v>65</v>
      </c>
      <c r="F223" s="272">
        <f t="shared" si="17"/>
        <v>55900</v>
      </c>
      <c r="G223" s="273">
        <v>98.4</v>
      </c>
      <c r="H223" s="270">
        <f t="shared" si="16"/>
        <v>84624</v>
      </c>
      <c r="I223" s="274">
        <v>70.1</v>
      </c>
      <c r="J223" s="272">
        <f t="shared" si="13"/>
        <v>60285.99999999999</v>
      </c>
      <c r="K223" s="275">
        <v>92.7</v>
      </c>
      <c r="L223" s="274">
        <v>91.5</v>
      </c>
      <c r="M223" s="276">
        <v>90.3</v>
      </c>
      <c r="N223" s="275">
        <v>7.3</v>
      </c>
      <c r="O223" s="403" t="s">
        <v>0</v>
      </c>
      <c r="P223" s="276">
        <v>1.2</v>
      </c>
      <c r="Q223" s="404">
        <v>165</v>
      </c>
      <c r="R223" s="405" t="s">
        <v>167</v>
      </c>
      <c r="S223" s="403" t="s">
        <v>167</v>
      </c>
      <c r="T223" s="406" t="s">
        <v>178</v>
      </c>
      <c r="U223" s="282">
        <v>0.04</v>
      </c>
    </row>
    <row r="224" spans="1:21" s="401" customFormat="1" ht="12.75" customHeight="1">
      <c r="A224" s="545"/>
      <c r="B224" s="402">
        <v>10</v>
      </c>
      <c r="C224" s="269">
        <v>104</v>
      </c>
      <c r="D224" s="270">
        <f t="shared" si="15"/>
        <v>89440</v>
      </c>
      <c r="E224" s="271">
        <v>84</v>
      </c>
      <c r="F224" s="272">
        <f t="shared" si="17"/>
        <v>72240</v>
      </c>
      <c r="G224" s="273">
        <v>113.5</v>
      </c>
      <c r="H224" s="270">
        <f t="shared" si="16"/>
        <v>97610</v>
      </c>
      <c r="I224" s="274">
        <v>90.8</v>
      </c>
      <c r="J224" s="272">
        <f t="shared" si="13"/>
        <v>78088</v>
      </c>
      <c r="K224" s="275">
        <v>92.7</v>
      </c>
      <c r="L224" s="274">
        <v>91.6</v>
      </c>
      <c r="M224" s="276">
        <v>90.4</v>
      </c>
      <c r="N224" s="275">
        <v>7.3</v>
      </c>
      <c r="O224" s="403" t="s">
        <v>0</v>
      </c>
      <c r="P224" s="276">
        <v>1.1</v>
      </c>
      <c r="Q224" s="404">
        <v>165</v>
      </c>
      <c r="R224" s="405" t="s">
        <v>167</v>
      </c>
      <c r="S224" s="403" t="s">
        <v>167</v>
      </c>
      <c r="T224" s="406" t="s">
        <v>178</v>
      </c>
      <c r="U224" s="282">
        <v>0.046</v>
      </c>
    </row>
    <row r="225" spans="1:21" s="401" customFormat="1" ht="12.75" customHeight="1">
      <c r="A225" s="545"/>
      <c r="B225" s="402">
        <v>12</v>
      </c>
      <c r="C225" s="269">
        <v>125</v>
      </c>
      <c r="D225" s="270">
        <f t="shared" si="15"/>
        <v>107500</v>
      </c>
      <c r="E225" s="271">
        <v>87</v>
      </c>
      <c r="F225" s="272">
        <f t="shared" si="17"/>
        <v>74820</v>
      </c>
      <c r="G225" s="273">
        <v>136.1</v>
      </c>
      <c r="H225" s="270">
        <f t="shared" si="16"/>
        <v>117046</v>
      </c>
      <c r="I225" s="274">
        <v>94</v>
      </c>
      <c r="J225" s="272">
        <f t="shared" si="13"/>
        <v>80840</v>
      </c>
      <c r="K225" s="275">
        <v>92.7</v>
      </c>
      <c r="L225" s="274">
        <v>91.9</v>
      </c>
      <c r="M225" s="276">
        <v>90.4</v>
      </c>
      <c r="N225" s="275">
        <v>7.3</v>
      </c>
      <c r="O225" s="403" t="s">
        <v>0</v>
      </c>
      <c r="P225" s="276">
        <v>0.8</v>
      </c>
      <c r="Q225" s="404">
        <v>165</v>
      </c>
      <c r="R225" s="405" t="s">
        <v>167</v>
      </c>
      <c r="S225" s="403" t="s">
        <v>167</v>
      </c>
      <c r="T225" s="406" t="s">
        <v>178</v>
      </c>
      <c r="U225" s="282">
        <v>0.055</v>
      </c>
    </row>
    <row r="226" spans="1:21" s="401" customFormat="1" ht="12.75" customHeight="1">
      <c r="A226" s="545"/>
      <c r="B226" s="402">
        <v>14</v>
      </c>
      <c r="C226" s="269">
        <v>150</v>
      </c>
      <c r="D226" s="270">
        <f t="shared" si="15"/>
        <v>129000</v>
      </c>
      <c r="E226" s="271">
        <v>96</v>
      </c>
      <c r="F226" s="272">
        <f t="shared" si="17"/>
        <v>82560</v>
      </c>
      <c r="G226" s="273">
        <v>163.1</v>
      </c>
      <c r="H226" s="270">
        <f t="shared" si="16"/>
        <v>140266</v>
      </c>
      <c r="I226" s="274">
        <v>103.8</v>
      </c>
      <c r="J226" s="272">
        <f t="shared" si="13"/>
        <v>89268</v>
      </c>
      <c r="K226" s="275">
        <v>92.7</v>
      </c>
      <c r="L226" s="274">
        <v>92</v>
      </c>
      <c r="M226" s="276">
        <v>90.5</v>
      </c>
      <c r="N226" s="275">
        <v>7.3</v>
      </c>
      <c r="O226" s="403" t="s">
        <v>0</v>
      </c>
      <c r="P226" s="276">
        <v>0.7</v>
      </c>
      <c r="Q226" s="404">
        <v>165</v>
      </c>
      <c r="R226" s="405" t="s">
        <v>167</v>
      </c>
      <c r="S226" s="403" t="s">
        <v>167</v>
      </c>
      <c r="T226" s="406" t="s">
        <v>178</v>
      </c>
      <c r="U226" s="282">
        <v>0.066</v>
      </c>
    </row>
    <row r="227" spans="1:21" s="401" customFormat="1" ht="12.75" customHeight="1">
      <c r="A227" s="545"/>
      <c r="B227" s="402">
        <v>17</v>
      </c>
      <c r="C227" s="269">
        <v>185</v>
      </c>
      <c r="D227" s="270">
        <f t="shared" si="15"/>
        <v>159100</v>
      </c>
      <c r="E227" s="271">
        <v>109</v>
      </c>
      <c r="F227" s="272">
        <f t="shared" si="17"/>
        <v>93740</v>
      </c>
      <c r="G227" s="273">
        <v>200.8</v>
      </c>
      <c r="H227" s="270">
        <f t="shared" si="16"/>
        <v>172688</v>
      </c>
      <c r="I227" s="274">
        <v>116.5</v>
      </c>
      <c r="J227" s="272">
        <f t="shared" si="13"/>
        <v>100190</v>
      </c>
      <c r="K227" s="275">
        <v>92.7</v>
      </c>
      <c r="L227" s="274">
        <v>92.1</v>
      </c>
      <c r="M227" s="276">
        <v>90.4</v>
      </c>
      <c r="N227" s="275">
        <v>7.3</v>
      </c>
      <c r="O227" s="403" t="s">
        <v>0</v>
      </c>
      <c r="P227" s="276">
        <v>0.6</v>
      </c>
      <c r="Q227" s="404">
        <v>165</v>
      </c>
      <c r="R227" s="405" t="s">
        <v>167</v>
      </c>
      <c r="S227" s="403" t="s">
        <v>167</v>
      </c>
      <c r="T227" s="406" t="s">
        <v>178</v>
      </c>
      <c r="U227" s="282">
        <v>0.081</v>
      </c>
    </row>
    <row r="228" spans="1:21" s="401" customFormat="1" ht="12.75" customHeight="1">
      <c r="A228" s="545"/>
      <c r="B228" s="402">
        <v>21</v>
      </c>
      <c r="C228" s="269">
        <v>220</v>
      </c>
      <c r="D228" s="270">
        <f aca="true" t="shared" si="18" ref="D228:D298">C228*860</f>
        <v>189200</v>
      </c>
      <c r="E228" s="271">
        <v>152</v>
      </c>
      <c r="F228" s="272">
        <f t="shared" si="17"/>
        <v>130720</v>
      </c>
      <c r="G228" s="273">
        <v>238.3</v>
      </c>
      <c r="H228" s="270">
        <f t="shared" si="16"/>
        <v>204938</v>
      </c>
      <c r="I228" s="274">
        <v>152.7</v>
      </c>
      <c r="J228" s="272">
        <f t="shared" si="13"/>
        <v>131322</v>
      </c>
      <c r="K228" s="275">
        <v>92.7</v>
      </c>
      <c r="L228" s="274">
        <v>92.3</v>
      </c>
      <c r="M228" s="276">
        <v>90.6</v>
      </c>
      <c r="N228" s="275">
        <v>7.3</v>
      </c>
      <c r="O228" s="403" t="s">
        <v>0</v>
      </c>
      <c r="P228" s="276">
        <v>0.4</v>
      </c>
      <c r="Q228" s="404">
        <v>165</v>
      </c>
      <c r="R228" s="405" t="s">
        <v>167</v>
      </c>
      <c r="S228" s="403" t="s">
        <v>167</v>
      </c>
      <c r="T228" s="406" t="s">
        <v>178</v>
      </c>
      <c r="U228" s="282">
        <v>0.096</v>
      </c>
    </row>
    <row r="229" spans="1:21" s="401" customFormat="1" ht="12.75" customHeight="1">
      <c r="A229" s="545"/>
      <c r="B229" s="402">
        <v>25</v>
      </c>
      <c r="C229" s="269">
        <v>260</v>
      </c>
      <c r="D229" s="270">
        <f t="shared" si="18"/>
        <v>223600</v>
      </c>
      <c r="E229" s="271">
        <v>175</v>
      </c>
      <c r="F229" s="272">
        <f t="shared" si="17"/>
        <v>150500</v>
      </c>
      <c r="G229" s="273">
        <v>281.3</v>
      </c>
      <c r="H229" s="270">
        <f t="shared" si="16"/>
        <v>241918</v>
      </c>
      <c r="I229" s="274">
        <v>188.3</v>
      </c>
      <c r="J229" s="272">
        <f t="shared" si="13"/>
        <v>161938</v>
      </c>
      <c r="K229" s="275">
        <v>92.7</v>
      </c>
      <c r="L229" s="274">
        <v>92.4</v>
      </c>
      <c r="M229" s="276">
        <v>90.7</v>
      </c>
      <c r="N229" s="275">
        <v>7.3</v>
      </c>
      <c r="O229" s="403" t="s">
        <v>0</v>
      </c>
      <c r="P229" s="276">
        <v>0.3</v>
      </c>
      <c r="Q229" s="404">
        <v>165</v>
      </c>
      <c r="R229" s="405" t="s">
        <v>167</v>
      </c>
      <c r="S229" s="403" t="s">
        <v>167</v>
      </c>
      <c r="T229" s="406" t="s">
        <v>178</v>
      </c>
      <c r="U229" s="282">
        <v>0.114</v>
      </c>
    </row>
    <row r="230" spans="1:21" s="401" customFormat="1" ht="12.75" customHeight="1" thickBot="1">
      <c r="A230" s="546"/>
      <c r="B230" s="428">
        <v>30</v>
      </c>
      <c r="C230" s="239">
        <v>315</v>
      </c>
      <c r="D230" s="240">
        <f t="shared" si="18"/>
        <v>270900</v>
      </c>
      <c r="E230" s="241">
        <v>200</v>
      </c>
      <c r="F230" s="242">
        <f t="shared" si="17"/>
        <v>172000</v>
      </c>
      <c r="G230" s="243">
        <v>340.2</v>
      </c>
      <c r="H230" s="240">
        <f t="shared" si="16"/>
        <v>292572</v>
      </c>
      <c r="I230" s="244">
        <v>214.9</v>
      </c>
      <c r="J230" s="242">
        <f t="shared" si="13"/>
        <v>184814</v>
      </c>
      <c r="K230" s="245">
        <v>92.7</v>
      </c>
      <c r="L230" s="244">
        <v>92.6</v>
      </c>
      <c r="M230" s="246">
        <v>90.7</v>
      </c>
      <c r="N230" s="245">
        <v>7.3</v>
      </c>
      <c r="O230" s="421" t="s">
        <v>0</v>
      </c>
      <c r="P230" s="246">
        <v>0.1</v>
      </c>
      <c r="Q230" s="422">
        <v>165</v>
      </c>
      <c r="R230" s="423" t="s">
        <v>167</v>
      </c>
      <c r="S230" s="421" t="s">
        <v>167</v>
      </c>
      <c r="T230" s="424" t="s">
        <v>178</v>
      </c>
      <c r="U230" s="252">
        <v>0.138</v>
      </c>
    </row>
    <row r="231" spans="1:21" s="401" customFormat="1" ht="12.75" customHeight="1">
      <c r="A231" s="538" t="s">
        <v>197</v>
      </c>
      <c r="B231" s="395">
        <v>120</v>
      </c>
      <c r="C231" s="224">
        <v>128</v>
      </c>
      <c r="D231" s="225">
        <f t="shared" si="18"/>
        <v>110080</v>
      </c>
      <c r="E231" s="226">
        <v>38</v>
      </c>
      <c r="F231" s="227">
        <f t="shared" si="17"/>
        <v>32680</v>
      </c>
      <c r="G231" s="228">
        <v>140.3</v>
      </c>
      <c r="H231" s="225">
        <f t="shared" si="16"/>
        <v>120658.00000000001</v>
      </c>
      <c r="I231" s="229">
        <v>41.5</v>
      </c>
      <c r="J231" s="227">
        <f t="shared" si="13"/>
        <v>35690</v>
      </c>
      <c r="K231" s="230">
        <v>92.7</v>
      </c>
      <c r="L231" s="229">
        <v>91.2</v>
      </c>
      <c r="M231" s="231">
        <v>91.6</v>
      </c>
      <c r="N231" s="230">
        <v>7.3</v>
      </c>
      <c r="O231" s="396" t="s">
        <v>0</v>
      </c>
      <c r="P231" s="231">
        <v>1.5</v>
      </c>
      <c r="Q231" s="397">
        <v>165</v>
      </c>
      <c r="R231" s="398" t="s">
        <v>56</v>
      </c>
      <c r="S231" s="396" t="s">
        <v>58</v>
      </c>
      <c r="T231" s="399" t="s">
        <v>167</v>
      </c>
      <c r="U231" s="237">
        <v>0.059</v>
      </c>
    </row>
    <row r="232" spans="1:21" s="401" customFormat="1" ht="12.75" customHeight="1">
      <c r="A232" s="539"/>
      <c r="B232" s="402">
        <v>140</v>
      </c>
      <c r="C232" s="269">
        <v>148</v>
      </c>
      <c r="D232" s="270">
        <f t="shared" si="18"/>
        <v>127280</v>
      </c>
      <c r="E232" s="271">
        <v>40</v>
      </c>
      <c r="F232" s="272">
        <f t="shared" si="17"/>
        <v>34400</v>
      </c>
      <c r="G232" s="273">
        <v>162</v>
      </c>
      <c r="H232" s="270">
        <f t="shared" si="16"/>
        <v>139320</v>
      </c>
      <c r="I232" s="274">
        <v>43.7</v>
      </c>
      <c r="J232" s="272">
        <f t="shared" si="13"/>
        <v>37582</v>
      </c>
      <c r="K232" s="275">
        <v>92.7</v>
      </c>
      <c r="L232" s="274">
        <v>91.4</v>
      </c>
      <c r="M232" s="276">
        <v>91.8</v>
      </c>
      <c r="N232" s="275">
        <v>7.3</v>
      </c>
      <c r="O232" s="403" t="s">
        <v>0</v>
      </c>
      <c r="P232" s="276">
        <v>1.3</v>
      </c>
      <c r="Q232" s="404">
        <v>165</v>
      </c>
      <c r="R232" s="405" t="s">
        <v>56</v>
      </c>
      <c r="S232" s="403" t="s">
        <v>58</v>
      </c>
      <c r="T232" s="406" t="s">
        <v>167</v>
      </c>
      <c r="U232" s="282">
        <v>0.0068</v>
      </c>
    </row>
    <row r="233" spans="1:21" s="401" customFormat="1" ht="12.75" customHeight="1">
      <c r="A233" s="539"/>
      <c r="B233" s="402">
        <v>170</v>
      </c>
      <c r="C233" s="269">
        <v>180</v>
      </c>
      <c r="D233" s="270">
        <f t="shared" si="18"/>
        <v>154800</v>
      </c>
      <c r="E233" s="271">
        <v>55</v>
      </c>
      <c r="F233" s="272">
        <f t="shared" si="17"/>
        <v>47300</v>
      </c>
      <c r="G233" s="273">
        <v>196.7</v>
      </c>
      <c r="H233" s="270">
        <f t="shared" si="16"/>
        <v>169162</v>
      </c>
      <c r="I233" s="274">
        <v>60</v>
      </c>
      <c r="J233" s="272">
        <f t="shared" si="13"/>
        <v>51600</v>
      </c>
      <c r="K233" s="275">
        <v>92.7</v>
      </c>
      <c r="L233" s="274">
        <v>91.5</v>
      </c>
      <c r="M233" s="276">
        <v>91.6</v>
      </c>
      <c r="N233" s="275">
        <v>7.3</v>
      </c>
      <c r="O233" s="403" t="s">
        <v>0</v>
      </c>
      <c r="P233" s="276">
        <v>1.2</v>
      </c>
      <c r="Q233" s="404">
        <v>165</v>
      </c>
      <c r="R233" s="405" t="s">
        <v>56</v>
      </c>
      <c r="S233" s="403" t="s">
        <v>58</v>
      </c>
      <c r="T233" s="406" t="s">
        <v>167</v>
      </c>
      <c r="U233" s="282">
        <v>0.083</v>
      </c>
    </row>
    <row r="234" spans="1:21" s="401" customFormat="1" ht="12.75" customHeight="1">
      <c r="A234" s="539"/>
      <c r="B234" s="402">
        <v>200</v>
      </c>
      <c r="C234" s="269">
        <v>208</v>
      </c>
      <c r="D234" s="270">
        <f t="shared" si="18"/>
        <v>178880</v>
      </c>
      <c r="E234" s="271">
        <v>62</v>
      </c>
      <c r="F234" s="272">
        <f t="shared" si="17"/>
        <v>53320</v>
      </c>
      <c r="G234" s="273">
        <v>227</v>
      </c>
      <c r="H234" s="270">
        <f t="shared" si="16"/>
        <v>195220</v>
      </c>
      <c r="I234" s="274">
        <v>67.8</v>
      </c>
      <c r="J234" s="272">
        <f t="shared" si="13"/>
        <v>58308</v>
      </c>
      <c r="K234" s="275">
        <v>92.7</v>
      </c>
      <c r="L234" s="274">
        <v>91.6</v>
      </c>
      <c r="M234" s="276">
        <v>91.6</v>
      </c>
      <c r="N234" s="275">
        <v>7.3</v>
      </c>
      <c r="O234" s="403" t="s">
        <v>0</v>
      </c>
      <c r="P234" s="276">
        <v>1.1</v>
      </c>
      <c r="Q234" s="404">
        <v>165</v>
      </c>
      <c r="R234" s="405" t="s">
        <v>56</v>
      </c>
      <c r="S234" s="403" t="s">
        <v>58</v>
      </c>
      <c r="T234" s="406" t="s">
        <v>167</v>
      </c>
      <c r="U234" s="282">
        <v>0.096</v>
      </c>
    </row>
    <row r="235" spans="1:21" s="401" customFormat="1" ht="12.75" customHeight="1">
      <c r="A235" s="539"/>
      <c r="B235" s="402">
        <v>240</v>
      </c>
      <c r="C235" s="269">
        <v>250</v>
      </c>
      <c r="D235" s="270">
        <f t="shared" si="18"/>
        <v>215000</v>
      </c>
      <c r="E235" s="271">
        <v>65</v>
      </c>
      <c r="F235" s="272">
        <f t="shared" si="17"/>
        <v>55900</v>
      </c>
      <c r="G235" s="273">
        <v>272.2</v>
      </c>
      <c r="H235" s="270">
        <f t="shared" si="16"/>
        <v>234092</v>
      </c>
      <c r="I235" s="274">
        <v>71</v>
      </c>
      <c r="J235" s="272">
        <f t="shared" si="13"/>
        <v>61060</v>
      </c>
      <c r="K235" s="275">
        <v>92.7</v>
      </c>
      <c r="L235" s="274">
        <v>91.9</v>
      </c>
      <c r="M235" s="276">
        <v>91.7</v>
      </c>
      <c r="N235" s="275">
        <v>7.3</v>
      </c>
      <c r="O235" s="403" t="s">
        <v>0</v>
      </c>
      <c r="P235" s="276">
        <v>0.8</v>
      </c>
      <c r="Q235" s="404">
        <v>165</v>
      </c>
      <c r="R235" s="405" t="s">
        <v>56</v>
      </c>
      <c r="S235" s="403" t="s">
        <v>58</v>
      </c>
      <c r="T235" s="406" t="s">
        <v>167</v>
      </c>
      <c r="U235" s="282">
        <v>0.115</v>
      </c>
    </row>
    <row r="236" spans="1:21" s="401" customFormat="1" ht="12.75" customHeight="1">
      <c r="A236" s="539"/>
      <c r="B236" s="402">
        <v>280</v>
      </c>
      <c r="C236" s="269">
        <v>300</v>
      </c>
      <c r="D236" s="270">
        <f t="shared" si="18"/>
        <v>258000</v>
      </c>
      <c r="E236" s="271">
        <v>85</v>
      </c>
      <c r="F236" s="272">
        <f t="shared" si="17"/>
        <v>73100</v>
      </c>
      <c r="G236" s="273">
        <v>326.2</v>
      </c>
      <c r="H236" s="270">
        <f t="shared" si="16"/>
        <v>280532</v>
      </c>
      <c r="I236" s="274">
        <v>93</v>
      </c>
      <c r="J236" s="272">
        <f t="shared" si="13"/>
        <v>79980</v>
      </c>
      <c r="K236" s="275">
        <v>92.7</v>
      </c>
      <c r="L236" s="274">
        <v>92</v>
      </c>
      <c r="M236" s="276">
        <v>92.6</v>
      </c>
      <c r="N236" s="275">
        <v>7.3</v>
      </c>
      <c r="O236" s="403" t="s">
        <v>0</v>
      </c>
      <c r="P236" s="276">
        <v>0.7</v>
      </c>
      <c r="Q236" s="404">
        <v>165</v>
      </c>
      <c r="R236" s="405" t="s">
        <v>56</v>
      </c>
      <c r="S236" s="403" t="s">
        <v>58</v>
      </c>
      <c r="T236" s="406" t="s">
        <v>167</v>
      </c>
      <c r="U236" s="282">
        <v>0.138</v>
      </c>
    </row>
    <row r="237" spans="1:21" s="401" customFormat="1" ht="12.75" customHeight="1">
      <c r="A237" s="539"/>
      <c r="B237" s="402">
        <v>350</v>
      </c>
      <c r="C237" s="269">
        <v>370</v>
      </c>
      <c r="D237" s="270">
        <f t="shared" si="18"/>
        <v>318200</v>
      </c>
      <c r="E237" s="271">
        <v>110</v>
      </c>
      <c r="F237" s="272">
        <f t="shared" si="17"/>
        <v>94600</v>
      </c>
      <c r="G237" s="273">
        <v>401.6</v>
      </c>
      <c r="H237" s="270">
        <f t="shared" si="16"/>
        <v>345376</v>
      </c>
      <c r="I237" s="274">
        <v>120</v>
      </c>
      <c r="J237" s="272">
        <f t="shared" si="13"/>
        <v>103200</v>
      </c>
      <c r="K237" s="275">
        <v>92.7</v>
      </c>
      <c r="L237" s="274">
        <v>92.1</v>
      </c>
      <c r="M237" s="276">
        <v>92.5</v>
      </c>
      <c r="N237" s="275">
        <v>7.3</v>
      </c>
      <c r="O237" s="403" t="s">
        <v>0</v>
      </c>
      <c r="P237" s="276">
        <v>0.6</v>
      </c>
      <c r="Q237" s="404">
        <v>165</v>
      </c>
      <c r="R237" s="405" t="s">
        <v>56</v>
      </c>
      <c r="S237" s="403" t="s">
        <v>58</v>
      </c>
      <c r="T237" s="406" t="s">
        <v>167</v>
      </c>
      <c r="U237" s="282">
        <v>0.17</v>
      </c>
    </row>
    <row r="238" spans="1:21" s="401" customFormat="1" ht="12.75" customHeight="1">
      <c r="A238" s="539"/>
      <c r="B238" s="402">
        <v>420</v>
      </c>
      <c r="C238" s="269">
        <v>440</v>
      </c>
      <c r="D238" s="270">
        <f t="shared" si="18"/>
        <v>378400</v>
      </c>
      <c r="E238" s="271">
        <v>135</v>
      </c>
      <c r="F238" s="272">
        <f t="shared" si="17"/>
        <v>116100</v>
      </c>
      <c r="G238" s="273">
        <v>476.6</v>
      </c>
      <c r="H238" s="270">
        <f t="shared" si="16"/>
        <v>409876</v>
      </c>
      <c r="I238" s="274">
        <v>147</v>
      </c>
      <c r="J238" s="272">
        <f t="shared" si="13"/>
        <v>126420</v>
      </c>
      <c r="K238" s="275">
        <v>92.7</v>
      </c>
      <c r="L238" s="274">
        <v>92.3</v>
      </c>
      <c r="M238" s="276">
        <v>92.8</v>
      </c>
      <c r="N238" s="275">
        <v>7.3</v>
      </c>
      <c r="O238" s="403" t="s">
        <v>0</v>
      </c>
      <c r="P238" s="276">
        <v>0.4</v>
      </c>
      <c r="Q238" s="404">
        <v>165</v>
      </c>
      <c r="R238" s="405" t="s">
        <v>56</v>
      </c>
      <c r="S238" s="403" t="s">
        <v>58</v>
      </c>
      <c r="T238" s="406" t="s">
        <v>167</v>
      </c>
      <c r="U238" s="282">
        <v>0.201</v>
      </c>
    </row>
    <row r="239" spans="1:21" s="401" customFormat="1" ht="12.75" customHeight="1">
      <c r="A239" s="539"/>
      <c r="B239" s="402">
        <v>500</v>
      </c>
      <c r="C239" s="269">
        <v>520</v>
      </c>
      <c r="D239" s="270">
        <f t="shared" si="18"/>
        <v>447200</v>
      </c>
      <c r="E239" s="271">
        <v>160</v>
      </c>
      <c r="F239" s="272">
        <f t="shared" si="17"/>
        <v>137600</v>
      </c>
      <c r="G239" s="273">
        <v>562.6</v>
      </c>
      <c r="H239" s="270">
        <f t="shared" si="16"/>
        <v>483836</v>
      </c>
      <c r="I239" s="274">
        <v>174</v>
      </c>
      <c r="J239" s="272">
        <f t="shared" si="13"/>
        <v>149640</v>
      </c>
      <c r="K239" s="275">
        <v>92.7</v>
      </c>
      <c r="L239" s="274">
        <v>92.4</v>
      </c>
      <c r="M239" s="276">
        <v>92.9</v>
      </c>
      <c r="N239" s="275">
        <v>7.3</v>
      </c>
      <c r="O239" s="403" t="s">
        <v>0</v>
      </c>
      <c r="P239" s="276">
        <v>0.3</v>
      </c>
      <c r="Q239" s="404">
        <v>165</v>
      </c>
      <c r="R239" s="405" t="s">
        <v>56</v>
      </c>
      <c r="S239" s="403" t="s">
        <v>58</v>
      </c>
      <c r="T239" s="406" t="s">
        <v>167</v>
      </c>
      <c r="U239" s="282">
        <v>0.238</v>
      </c>
    </row>
    <row r="240" spans="1:21" s="401" customFormat="1" ht="12.75" customHeight="1" thickBot="1">
      <c r="A240" s="547"/>
      <c r="B240" s="428">
        <v>600</v>
      </c>
      <c r="C240" s="239">
        <v>630</v>
      </c>
      <c r="D240" s="240">
        <f t="shared" si="18"/>
        <v>541800</v>
      </c>
      <c r="E240" s="241">
        <v>190</v>
      </c>
      <c r="F240" s="242">
        <f t="shared" si="17"/>
        <v>163400</v>
      </c>
      <c r="G240" s="243">
        <v>680.4</v>
      </c>
      <c r="H240" s="240">
        <f t="shared" si="16"/>
        <v>585144</v>
      </c>
      <c r="I240" s="244">
        <v>206</v>
      </c>
      <c r="J240" s="242">
        <f t="shared" si="13"/>
        <v>177160</v>
      </c>
      <c r="K240" s="245">
        <v>92.7</v>
      </c>
      <c r="L240" s="244">
        <v>92.6</v>
      </c>
      <c r="M240" s="246">
        <v>92.9</v>
      </c>
      <c r="N240" s="245">
        <v>7.3</v>
      </c>
      <c r="O240" s="421" t="s">
        <v>0</v>
      </c>
      <c r="P240" s="246">
        <v>0.1</v>
      </c>
      <c r="Q240" s="422">
        <v>165</v>
      </c>
      <c r="R240" s="423" t="s">
        <v>56</v>
      </c>
      <c r="S240" s="421" t="s">
        <v>58</v>
      </c>
      <c r="T240" s="424" t="s">
        <v>167</v>
      </c>
      <c r="U240" s="252">
        <v>0.287</v>
      </c>
    </row>
    <row r="241" spans="1:21" s="401" customFormat="1" ht="12.75" customHeight="1">
      <c r="A241" s="544" t="s">
        <v>198</v>
      </c>
      <c r="B241" s="395">
        <v>120</v>
      </c>
      <c r="C241" s="224">
        <v>128</v>
      </c>
      <c r="D241" s="225">
        <f>C241*860</f>
        <v>110080</v>
      </c>
      <c r="E241" s="226">
        <v>38</v>
      </c>
      <c r="F241" s="227">
        <f t="shared" si="17"/>
        <v>32680</v>
      </c>
      <c r="G241" s="228">
        <v>140.3</v>
      </c>
      <c r="H241" s="225">
        <f t="shared" si="16"/>
        <v>120658.00000000001</v>
      </c>
      <c r="I241" s="229">
        <v>41.5</v>
      </c>
      <c r="J241" s="227">
        <f t="shared" si="13"/>
        <v>35690</v>
      </c>
      <c r="K241" s="230">
        <v>92.7</v>
      </c>
      <c r="L241" s="229">
        <v>91.2</v>
      </c>
      <c r="M241" s="231">
        <v>90.2</v>
      </c>
      <c r="N241" s="230">
        <v>7.3</v>
      </c>
      <c r="O241" s="396" t="s">
        <v>0</v>
      </c>
      <c r="P241" s="231">
        <v>1.5</v>
      </c>
      <c r="Q241" s="397">
        <v>165</v>
      </c>
      <c r="R241" s="398" t="s">
        <v>56</v>
      </c>
      <c r="S241" s="396" t="s">
        <v>58</v>
      </c>
      <c r="T241" s="399" t="s">
        <v>167</v>
      </c>
      <c r="U241" s="237">
        <v>0.059</v>
      </c>
    </row>
    <row r="242" spans="1:21" s="401" customFormat="1" ht="12.75" customHeight="1">
      <c r="A242" s="545"/>
      <c r="B242" s="402">
        <v>140</v>
      </c>
      <c r="C242" s="269">
        <v>148</v>
      </c>
      <c r="D242" s="270">
        <f aca="true" t="shared" si="19" ref="D242:D250">C242*860</f>
        <v>127280</v>
      </c>
      <c r="E242" s="271">
        <v>40</v>
      </c>
      <c r="F242" s="272">
        <f t="shared" si="17"/>
        <v>34400</v>
      </c>
      <c r="G242" s="273">
        <v>162</v>
      </c>
      <c r="H242" s="270">
        <f t="shared" si="16"/>
        <v>139320</v>
      </c>
      <c r="I242" s="274">
        <v>43.7</v>
      </c>
      <c r="J242" s="272">
        <f t="shared" si="13"/>
        <v>37582</v>
      </c>
      <c r="K242" s="275">
        <v>92.7</v>
      </c>
      <c r="L242" s="274">
        <v>91.4</v>
      </c>
      <c r="M242" s="276">
        <v>90.4</v>
      </c>
      <c r="N242" s="275">
        <v>7.3</v>
      </c>
      <c r="O242" s="403" t="s">
        <v>0</v>
      </c>
      <c r="P242" s="276">
        <v>1.4</v>
      </c>
      <c r="Q242" s="404">
        <v>165</v>
      </c>
      <c r="R242" s="405" t="s">
        <v>56</v>
      </c>
      <c r="S242" s="403" t="s">
        <v>58</v>
      </c>
      <c r="T242" s="406" t="s">
        <v>167</v>
      </c>
      <c r="U242" s="282">
        <v>0.068</v>
      </c>
    </row>
    <row r="243" spans="1:21" s="401" customFormat="1" ht="12.75" customHeight="1">
      <c r="A243" s="545"/>
      <c r="B243" s="402">
        <v>170</v>
      </c>
      <c r="C243" s="269">
        <v>180</v>
      </c>
      <c r="D243" s="270">
        <f t="shared" si="19"/>
        <v>154800</v>
      </c>
      <c r="E243" s="271">
        <v>55</v>
      </c>
      <c r="F243" s="272">
        <f t="shared" si="17"/>
        <v>47300</v>
      </c>
      <c r="G243" s="273">
        <v>196.7</v>
      </c>
      <c r="H243" s="270">
        <f t="shared" si="16"/>
        <v>169162</v>
      </c>
      <c r="I243" s="274">
        <v>60</v>
      </c>
      <c r="J243" s="272">
        <f t="shared" si="13"/>
        <v>51600</v>
      </c>
      <c r="K243" s="275">
        <v>92.7</v>
      </c>
      <c r="L243" s="274">
        <v>91.5</v>
      </c>
      <c r="M243" s="276">
        <v>90.5</v>
      </c>
      <c r="N243" s="275">
        <v>7.3</v>
      </c>
      <c r="O243" s="403" t="s">
        <v>0</v>
      </c>
      <c r="P243" s="276">
        <v>1.4</v>
      </c>
      <c r="Q243" s="404">
        <v>165</v>
      </c>
      <c r="R243" s="405" t="s">
        <v>56</v>
      </c>
      <c r="S243" s="403" t="s">
        <v>58</v>
      </c>
      <c r="T243" s="406" t="s">
        <v>167</v>
      </c>
      <c r="U243" s="282">
        <v>0.083</v>
      </c>
    </row>
    <row r="244" spans="1:21" s="401" customFormat="1" ht="12.75" customHeight="1">
      <c r="A244" s="545"/>
      <c r="B244" s="402">
        <v>200</v>
      </c>
      <c r="C244" s="269">
        <v>208</v>
      </c>
      <c r="D244" s="270">
        <f t="shared" si="19"/>
        <v>178880</v>
      </c>
      <c r="E244" s="271">
        <v>62</v>
      </c>
      <c r="F244" s="272">
        <f t="shared" si="17"/>
        <v>53320</v>
      </c>
      <c r="G244" s="273">
        <v>227</v>
      </c>
      <c r="H244" s="270">
        <f t="shared" si="16"/>
        <v>195220</v>
      </c>
      <c r="I244" s="274">
        <v>67.8</v>
      </c>
      <c r="J244" s="272">
        <f t="shared" si="13"/>
        <v>58308</v>
      </c>
      <c r="K244" s="275">
        <v>92.7</v>
      </c>
      <c r="L244" s="274">
        <v>91.6</v>
      </c>
      <c r="M244" s="276">
        <v>90.6</v>
      </c>
      <c r="N244" s="275">
        <v>7.3</v>
      </c>
      <c r="O244" s="403" t="s">
        <v>0</v>
      </c>
      <c r="P244" s="276">
        <v>1.4</v>
      </c>
      <c r="Q244" s="404">
        <v>165</v>
      </c>
      <c r="R244" s="405" t="s">
        <v>56</v>
      </c>
      <c r="S244" s="403" t="s">
        <v>58</v>
      </c>
      <c r="T244" s="406" t="s">
        <v>167</v>
      </c>
      <c r="U244" s="282">
        <v>0.096</v>
      </c>
    </row>
    <row r="245" spans="1:21" s="401" customFormat="1" ht="12.75" customHeight="1">
      <c r="A245" s="545"/>
      <c r="B245" s="402">
        <v>240</v>
      </c>
      <c r="C245" s="269">
        <v>250</v>
      </c>
      <c r="D245" s="270">
        <f t="shared" si="19"/>
        <v>215000</v>
      </c>
      <c r="E245" s="271">
        <v>65</v>
      </c>
      <c r="F245" s="272">
        <f t="shared" si="17"/>
        <v>55900</v>
      </c>
      <c r="G245" s="273">
        <v>272.2</v>
      </c>
      <c r="H245" s="270">
        <f t="shared" si="16"/>
        <v>234092</v>
      </c>
      <c r="I245" s="274">
        <v>71</v>
      </c>
      <c r="J245" s="272">
        <f t="shared" si="13"/>
        <v>61060</v>
      </c>
      <c r="K245" s="275">
        <v>92.7</v>
      </c>
      <c r="L245" s="274">
        <v>91.9</v>
      </c>
      <c r="M245" s="276">
        <v>90.9</v>
      </c>
      <c r="N245" s="275">
        <v>7.3</v>
      </c>
      <c r="O245" s="403" t="s">
        <v>0</v>
      </c>
      <c r="P245" s="276">
        <v>1.4</v>
      </c>
      <c r="Q245" s="404">
        <v>165</v>
      </c>
      <c r="R245" s="405" t="s">
        <v>56</v>
      </c>
      <c r="S245" s="403" t="s">
        <v>58</v>
      </c>
      <c r="T245" s="406" t="s">
        <v>167</v>
      </c>
      <c r="U245" s="282">
        <v>0.115</v>
      </c>
    </row>
    <row r="246" spans="1:21" s="401" customFormat="1" ht="12.75" customHeight="1">
      <c r="A246" s="545"/>
      <c r="B246" s="402">
        <v>280</v>
      </c>
      <c r="C246" s="269">
        <v>300</v>
      </c>
      <c r="D246" s="270">
        <f t="shared" si="19"/>
        <v>258000</v>
      </c>
      <c r="E246" s="271">
        <v>85</v>
      </c>
      <c r="F246" s="272">
        <f t="shared" si="17"/>
        <v>73100</v>
      </c>
      <c r="G246" s="273">
        <v>326.2</v>
      </c>
      <c r="H246" s="270">
        <f t="shared" si="16"/>
        <v>280532</v>
      </c>
      <c r="I246" s="274">
        <v>93</v>
      </c>
      <c r="J246" s="272">
        <f t="shared" si="13"/>
        <v>79980</v>
      </c>
      <c r="K246" s="275">
        <v>92.7</v>
      </c>
      <c r="L246" s="274">
        <v>92</v>
      </c>
      <c r="M246" s="276">
        <v>91</v>
      </c>
      <c r="N246" s="275">
        <v>7.3</v>
      </c>
      <c r="O246" s="403" t="s">
        <v>0</v>
      </c>
      <c r="P246" s="276">
        <v>1.2</v>
      </c>
      <c r="Q246" s="404">
        <v>165</v>
      </c>
      <c r="R246" s="405" t="s">
        <v>56</v>
      </c>
      <c r="S246" s="403" t="s">
        <v>58</v>
      </c>
      <c r="T246" s="406" t="s">
        <v>167</v>
      </c>
      <c r="U246" s="282">
        <v>0.138</v>
      </c>
    </row>
    <row r="247" spans="1:21" s="401" customFormat="1" ht="12.75" customHeight="1">
      <c r="A247" s="545"/>
      <c r="B247" s="402">
        <v>350</v>
      </c>
      <c r="C247" s="269">
        <v>370</v>
      </c>
      <c r="D247" s="270">
        <f t="shared" si="19"/>
        <v>318200</v>
      </c>
      <c r="E247" s="271">
        <v>110</v>
      </c>
      <c r="F247" s="272">
        <f t="shared" si="17"/>
        <v>94600</v>
      </c>
      <c r="G247" s="273">
        <v>401.6</v>
      </c>
      <c r="H247" s="270">
        <f t="shared" si="16"/>
        <v>345376</v>
      </c>
      <c r="I247" s="274">
        <v>120</v>
      </c>
      <c r="J247" s="272">
        <f t="shared" si="13"/>
        <v>103200</v>
      </c>
      <c r="K247" s="275">
        <v>92.7</v>
      </c>
      <c r="L247" s="274">
        <v>92.1</v>
      </c>
      <c r="M247" s="276">
        <v>91.1</v>
      </c>
      <c r="N247" s="275">
        <v>7.3</v>
      </c>
      <c r="O247" s="403" t="s">
        <v>0</v>
      </c>
      <c r="P247" s="276">
        <v>1.4</v>
      </c>
      <c r="Q247" s="404">
        <v>165</v>
      </c>
      <c r="R247" s="405" t="s">
        <v>56</v>
      </c>
      <c r="S247" s="403" t="s">
        <v>58</v>
      </c>
      <c r="T247" s="406" t="s">
        <v>167</v>
      </c>
      <c r="U247" s="282">
        <v>0.17</v>
      </c>
    </row>
    <row r="248" spans="1:21" s="401" customFormat="1" ht="12.75" customHeight="1">
      <c r="A248" s="545"/>
      <c r="B248" s="402">
        <v>420</v>
      </c>
      <c r="C248" s="269">
        <v>440</v>
      </c>
      <c r="D248" s="270">
        <f t="shared" si="19"/>
        <v>378400</v>
      </c>
      <c r="E248" s="271">
        <v>135</v>
      </c>
      <c r="F248" s="272">
        <f t="shared" si="17"/>
        <v>116100</v>
      </c>
      <c r="G248" s="273">
        <v>476.6</v>
      </c>
      <c r="H248" s="270">
        <f t="shared" si="16"/>
        <v>409876</v>
      </c>
      <c r="I248" s="274">
        <v>147</v>
      </c>
      <c r="J248" s="272">
        <f t="shared" si="13"/>
        <v>126420</v>
      </c>
      <c r="K248" s="275">
        <v>92.7</v>
      </c>
      <c r="L248" s="274">
        <v>92.3</v>
      </c>
      <c r="M248" s="276">
        <v>91.3</v>
      </c>
      <c r="N248" s="275">
        <v>7.3</v>
      </c>
      <c r="O248" s="403" t="s">
        <v>0</v>
      </c>
      <c r="P248" s="276">
        <v>1.3</v>
      </c>
      <c r="Q248" s="404">
        <v>165</v>
      </c>
      <c r="R248" s="405" t="s">
        <v>56</v>
      </c>
      <c r="S248" s="403" t="s">
        <v>58</v>
      </c>
      <c r="T248" s="406" t="s">
        <v>167</v>
      </c>
      <c r="U248" s="282">
        <v>0.201</v>
      </c>
    </row>
    <row r="249" spans="1:21" s="401" customFormat="1" ht="12.75" customHeight="1">
      <c r="A249" s="545"/>
      <c r="B249" s="402">
        <v>500</v>
      </c>
      <c r="C249" s="269">
        <v>520</v>
      </c>
      <c r="D249" s="270">
        <f t="shared" si="19"/>
        <v>447200</v>
      </c>
      <c r="E249" s="271">
        <v>160</v>
      </c>
      <c r="F249" s="272">
        <f t="shared" si="17"/>
        <v>137600</v>
      </c>
      <c r="G249" s="273">
        <v>562.6</v>
      </c>
      <c r="H249" s="270">
        <f t="shared" si="16"/>
        <v>483836</v>
      </c>
      <c r="I249" s="274">
        <v>174</v>
      </c>
      <c r="J249" s="272">
        <f t="shared" si="13"/>
        <v>149640</v>
      </c>
      <c r="K249" s="275">
        <v>92.7</v>
      </c>
      <c r="L249" s="274">
        <v>92.4</v>
      </c>
      <c r="M249" s="276">
        <v>91.4</v>
      </c>
      <c r="N249" s="275">
        <v>7.3</v>
      </c>
      <c r="O249" s="403" t="s">
        <v>0</v>
      </c>
      <c r="P249" s="276">
        <v>1.2</v>
      </c>
      <c r="Q249" s="404">
        <v>165</v>
      </c>
      <c r="R249" s="405" t="s">
        <v>56</v>
      </c>
      <c r="S249" s="403" t="s">
        <v>58</v>
      </c>
      <c r="T249" s="406" t="s">
        <v>167</v>
      </c>
      <c r="U249" s="282">
        <v>0.238</v>
      </c>
    </row>
    <row r="250" spans="1:21" s="401" customFormat="1" ht="12.75" customHeight="1" thickBot="1">
      <c r="A250" s="546"/>
      <c r="B250" s="428">
        <v>600</v>
      </c>
      <c r="C250" s="239">
        <v>630</v>
      </c>
      <c r="D250" s="240">
        <f t="shared" si="19"/>
        <v>541800</v>
      </c>
      <c r="E250" s="241">
        <v>190</v>
      </c>
      <c r="F250" s="242">
        <f t="shared" si="17"/>
        <v>163400</v>
      </c>
      <c r="G250" s="243">
        <v>680.4</v>
      </c>
      <c r="H250" s="240">
        <f t="shared" si="16"/>
        <v>585144</v>
      </c>
      <c r="I250" s="244">
        <v>206</v>
      </c>
      <c r="J250" s="242">
        <f t="shared" si="13"/>
        <v>177160</v>
      </c>
      <c r="K250" s="245">
        <v>92.7</v>
      </c>
      <c r="L250" s="244">
        <v>92.6</v>
      </c>
      <c r="M250" s="246">
        <v>91.6</v>
      </c>
      <c r="N250" s="245">
        <v>7.3</v>
      </c>
      <c r="O250" s="421" t="s">
        <v>0</v>
      </c>
      <c r="P250" s="246">
        <v>1.3</v>
      </c>
      <c r="Q250" s="422">
        <v>165</v>
      </c>
      <c r="R250" s="423" t="s">
        <v>56</v>
      </c>
      <c r="S250" s="421" t="s">
        <v>58</v>
      </c>
      <c r="T250" s="424" t="s">
        <v>167</v>
      </c>
      <c r="U250" s="252">
        <v>0.2887</v>
      </c>
    </row>
    <row r="251" spans="1:21" s="401" customFormat="1" ht="12.75" customHeight="1">
      <c r="A251" s="550" t="s">
        <v>199</v>
      </c>
      <c r="B251" s="395">
        <v>120</v>
      </c>
      <c r="C251" s="224">
        <v>128</v>
      </c>
      <c r="D251" s="225">
        <f t="shared" si="18"/>
        <v>110080</v>
      </c>
      <c r="E251" s="226">
        <v>52</v>
      </c>
      <c r="F251" s="227">
        <f t="shared" si="17"/>
        <v>44720</v>
      </c>
      <c r="G251" s="228">
        <v>140.3</v>
      </c>
      <c r="H251" s="225">
        <f t="shared" si="16"/>
        <v>120658.00000000001</v>
      </c>
      <c r="I251" s="229">
        <v>56.5</v>
      </c>
      <c r="J251" s="227">
        <f t="shared" si="13"/>
        <v>48590</v>
      </c>
      <c r="K251" s="230">
        <v>92.7</v>
      </c>
      <c r="L251" s="229">
        <v>91.2</v>
      </c>
      <c r="M251" s="231">
        <v>91.6</v>
      </c>
      <c r="N251" s="230">
        <v>7.3</v>
      </c>
      <c r="O251" s="396" t="s">
        <v>0</v>
      </c>
      <c r="P251" s="231">
        <v>1.5</v>
      </c>
      <c r="Q251" s="397">
        <v>165</v>
      </c>
      <c r="R251" s="398" t="s">
        <v>167</v>
      </c>
      <c r="S251" s="396" t="s">
        <v>167</v>
      </c>
      <c r="T251" s="399" t="s">
        <v>178</v>
      </c>
      <c r="U251" s="237">
        <v>0.057</v>
      </c>
    </row>
    <row r="252" spans="1:21" s="401" customFormat="1" ht="12.75" customHeight="1">
      <c r="A252" s="551"/>
      <c r="B252" s="402">
        <v>140</v>
      </c>
      <c r="C252" s="269">
        <v>148</v>
      </c>
      <c r="D252" s="270">
        <f t="shared" si="18"/>
        <v>127280</v>
      </c>
      <c r="E252" s="271">
        <v>57</v>
      </c>
      <c r="F252" s="272">
        <f t="shared" si="17"/>
        <v>49020</v>
      </c>
      <c r="G252" s="273">
        <v>162</v>
      </c>
      <c r="H252" s="270">
        <f t="shared" si="16"/>
        <v>139320</v>
      </c>
      <c r="I252" s="274">
        <v>61.9</v>
      </c>
      <c r="J252" s="272">
        <f t="shared" si="13"/>
        <v>53234</v>
      </c>
      <c r="K252" s="275">
        <v>92.7</v>
      </c>
      <c r="L252" s="274">
        <v>91.4</v>
      </c>
      <c r="M252" s="276">
        <v>91.8</v>
      </c>
      <c r="N252" s="275">
        <v>7.3</v>
      </c>
      <c r="O252" s="403" t="s">
        <v>0</v>
      </c>
      <c r="P252" s="276">
        <v>1.3</v>
      </c>
      <c r="Q252" s="404">
        <v>165</v>
      </c>
      <c r="R252" s="405" t="s">
        <v>167</v>
      </c>
      <c r="S252" s="403" t="s">
        <v>167</v>
      </c>
      <c r="T252" s="406" t="s">
        <v>178</v>
      </c>
      <c r="U252" s="282">
        <v>0.066</v>
      </c>
    </row>
    <row r="253" spans="1:21" s="401" customFormat="1" ht="12.75" customHeight="1">
      <c r="A253" s="551"/>
      <c r="B253" s="402">
        <v>170</v>
      </c>
      <c r="C253" s="269">
        <v>180</v>
      </c>
      <c r="D253" s="270">
        <f t="shared" si="18"/>
        <v>154800</v>
      </c>
      <c r="E253" s="271">
        <v>65</v>
      </c>
      <c r="F253" s="272">
        <f t="shared" si="17"/>
        <v>55900</v>
      </c>
      <c r="G253" s="273">
        <v>196.7</v>
      </c>
      <c r="H253" s="270">
        <f t="shared" si="16"/>
        <v>169162</v>
      </c>
      <c r="I253" s="274">
        <v>70.1</v>
      </c>
      <c r="J253" s="272">
        <f t="shared" si="13"/>
        <v>60285.99999999999</v>
      </c>
      <c r="K253" s="275">
        <v>92.7</v>
      </c>
      <c r="L253" s="274">
        <v>91.5</v>
      </c>
      <c r="M253" s="276">
        <v>91.6</v>
      </c>
      <c r="N253" s="275">
        <v>7.3</v>
      </c>
      <c r="O253" s="403" t="s">
        <v>0</v>
      </c>
      <c r="P253" s="276">
        <v>1.2</v>
      </c>
      <c r="Q253" s="404">
        <v>165</v>
      </c>
      <c r="R253" s="405" t="s">
        <v>167</v>
      </c>
      <c r="S253" s="403" t="s">
        <v>167</v>
      </c>
      <c r="T253" s="406" t="s">
        <v>178</v>
      </c>
      <c r="U253" s="282">
        <v>0.08</v>
      </c>
    </row>
    <row r="254" spans="1:21" s="401" customFormat="1" ht="12.75" customHeight="1">
      <c r="A254" s="551"/>
      <c r="B254" s="402">
        <v>200</v>
      </c>
      <c r="C254" s="269">
        <v>208</v>
      </c>
      <c r="D254" s="270">
        <f t="shared" si="18"/>
        <v>178880</v>
      </c>
      <c r="E254" s="271">
        <v>84</v>
      </c>
      <c r="F254" s="272">
        <f t="shared" si="17"/>
        <v>72240</v>
      </c>
      <c r="G254" s="273">
        <v>227</v>
      </c>
      <c r="H254" s="270">
        <f t="shared" si="16"/>
        <v>195220</v>
      </c>
      <c r="I254" s="274">
        <v>90.8</v>
      </c>
      <c r="J254" s="272">
        <f t="shared" si="13"/>
        <v>78088</v>
      </c>
      <c r="K254" s="275">
        <v>92.7</v>
      </c>
      <c r="L254" s="274">
        <v>91.6</v>
      </c>
      <c r="M254" s="276">
        <v>91.6</v>
      </c>
      <c r="N254" s="275">
        <v>7.3</v>
      </c>
      <c r="O254" s="403" t="s">
        <v>0</v>
      </c>
      <c r="P254" s="276">
        <v>1.1</v>
      </c>
      <c r="Q254" s="404">
        <v>165</v>
      </c>
      <c r="R254" s="405" t="s">
        <v>167</v>
      </c>
      <c r="S254" s="403" t="s">
        <v>167</v>
      </c>
      <c r="T254" s="406" t="s">
        <v>178</v>
      </c>
      <c r="U254" s="282">
        <v>0.092</v>
      </c>
    </row>
    <row r="255" spans="1:21" s="401" customFormat="1" ht="12.75" customHeight="1">
      <c r="A255" s="551"/>
      <c r="B255" s="402">
        <v>240</v>
      </c>
      <c r="C255" s="269">
        <v>250</v>
      </c>
      <c r="D255" s="270">
        <f t="shared" si="18"/>
        <v>215000</v>
      </c>
      <c r="E255" s="271">
        <v>87</v>
      </c>
      <c r="F255" s="272">
        <f t="shared" si="17"/>
        <v>74820</v>
      </c>
      <c r="G255" s="273">
        <v>272.2</v>
      </c>
      <c r="H255" s="270">
        <f t="shared" si="16"/>
        <v>234092</v>
      </c>
      <c r="I255" s="274">
        <v>94</v>
      </c>
      <c r="J255" s="272">
        <f t="shared" si="13"/>
        <v>80840</v>
      </c>
      <c r="K255" s="275">
        <v>92.7</v>
      </c>
      <c r="L255" s="274">
        <v>91.9</v>
      </c>
      <c r="M255" s="276">
        <v>91.7</v>
      </c>
      <c r="N255" s="275">
        <v>7.3</v>
      </c>
      <c r="O255" s="403" t="s">
        <v>0</v>
      </c>
      <c r="P255" s="276">
        <v>0.8</v>
      </c>
      <c r="Q255" s="404">
        <v>165</v>
      </c>
      <c r="R255" s="405" t="s">
        <v>167</v>
      </c>
      <c r="S255" s="403" t="s">
        <v>167</v>
      </c>
      <c r="T255" s="406" t="s">
        <v>178</v>
      </c>
      <c r="U255" s="282">
        <v>0.11</v>
      </c>
    </row>
    <row r="256" spans="1:21" s="401" customFormat="1" ht="12.75" customHeight="1">
      <c r="A256" s="551"/>
      <c r="B256" s="402">
        <v>280</v>
      </c>
      <c r="C256" s="269">
        <v>300</v>
      </c>
      <c r="D256" s="270">
        <f t="shared" si="18"/>
        <v>258000</v>
      </c>
      <c r="E256" s="271">
        <v>96</v>
      </c>
      <c r="F256" s="272">
        <f t="shared" si="17"/>
        <v>82560</v>
      </c>
      <c r="G256" s="273">
        <v>326.2</v>
      </c>
      <c r="H256" s="270">
        <f t="shared" si="16"/>
        <v>280532</v>
      </c>
      <c r="I256" s="274">
        <v>103.8</v>
      </c>
      <c r="J256" s="272">
        <f t="shared" si="13"/>
        <v>89268</v>
      </c>
      <c r="K256" s="275">
        <v>92.7</v>
      </c>
      <c r="L256" s="274">
        <v>92</v>
      </c>
      <c r="M256" s="276">
        <v>92.6</v>
      </c>
      <c r="N256" s="275">
        <v>7.3</v>
      </c>
      <c r="O256" s="403" t="s">
        <v>0</v>
      </c>
      <c r="P256" s="276">
        <v>0.7</v>
      </c>
      <c r="Q256" s="404">
        <v>165</v>
      </c>
      <c r="R256" s="405" t="s">
        <v>167</v>
      </c>
      <c r="S256" s="403" t="s">
        <v>167</v>
      </c>
      <c r="T256" s="406" t="s">
        <v>178</v>
      </c>
      <c r="U256" s="282">
        <v>0.132</v>
      </c>
    </row>
    <row r="257" spans="1:21" s="401" customFormat="1" ht="12.75" customHeight="1">
      <c r="A257" s="551"/>
      <c r="B257" s="402">
        <v>350</v>
      </c>
      <c r="C257" s="269">
        <v>370</v>
      </c>
      <c r="D257" s="270">
        <f t="shared" si="18"/>
        <v>318200</v>
      </c>
      <c r="E257" s="271">
        <v>108</v>
      </c>
      <c r="F257" s="272">
        <f t="shared" si="17"/>
        <v>92880</v>
      </c>
      <c r="G257" s="273">
        <v>401.6</v>
      </c>
      <c r="H257" s="270">
        <f t="shared" si="16"/>
        <v>345376</v>
      </c>
      <c r="I257" s="274">
        <v>116.5</v>
      </c>
      <c r="J257" s="272">
        <f t="shared" si="13"/>
        <v>100190</v>
      </c>
      <c r="K257" s="275">
        <v>92.7</v>
      </c>
      <c r="L257" s="274">
        <v>92.1</v>
      </c>
      <c r="M257" s="276">
        <v>92.5</v>
      </c>
      <c r="N257" s="275">
        <v>7.3</v>
      </c>
      <c r="O257" s="403" t="s">
        <v>0</v>
      </c>
      <c r="P257" s="276">
        <v>0.6</v>
      </c>
      <c r="Q257" s="404">
        <v>165</v>
      </c>
      <c r="R257" s="405" t="s">
        <v>167</v>
      </c>
      <c r="S257" s="403" t="s">
        <v>167</v>
      </c>
      <c r="T257" s="406" t="s">
        <v>178</v>
      </c>
      <c r="U257" s="282">
        <v>0.163</v>
      </c>
    </row>
    <row r="258" spans="1:21" s="401" customFormat="1" ht="12.75" customHeight="1">
      <c r="A258" s="551"/>
      <c r="B258" s="402">
        <v>420</v>
      </c>
      <c r="C258" s="269">
        <v>440</v>
      </c>
      <c r="D258" s="270">
        <f t="shared" si="18"/>
        <v>378400</v>
      </c>
      <c r="E258" s="271">
        <v>142</v>
      </c>
      <c r="F258" s="272">
        <f t="shared" si="17"/>
        <v>122120</v>
      </c>
      <c r="G258" s="273">
        <v>476.6</v>
      </c>
      <c r="H258" s="270">
        <f t="shared" si="16"/>
        <v>409876</v>
      </c>
      <c r="I258" s="274">
        <v>152.7</v>
      </c>
      <c r="J258" s="272">
        <f t="shared" si="13"/>
        <v>131322</v>
      </c>
      <c r="K258" s="275">
        <v>92.7</v>
      </c>
      <c r="L258" s="274">
        <v>92.3</v>
      </c>
      <c r="M258" s="276">
        <v>92.8</v>
      </c>
      <c r="N258" s="275">
        <v>7.3</v>
      </c>
      <c r="O258" s="403" t="s">
        <v>0</v>
      </c>
      <c r="P258" s="276">
        <v>0.4</v>
      </c>
      <c r="Q258" s="404">
        <v>165</v>
      </c>
      <c r="R258" s="405" t="s">
        <v>167</v>
      </c>
      <c r="S258" s="403" t="s">
        <v>167</v>
      </c>
      <c r="T258" s="406" t="s">
        <v>178</v>
      </c>
      <c r="U258" s="282">
        <v>0.193</v>
      </c>
    </row>
    <row r="259" spans="1:21" s="401" customFormat="1" ht="12.75" customHeight="1">
      <c r="A259" s="551"/>
      <c r="B259" s="402">
        <v>500</v>
      </c>
      <c r="C259" s="269">
        <v>520</v>
      </c>
      <c r="D259" s="270">
        <f t="shared" si="18"/>
        <v>447200</v>
      </c>
      <c r="E259" s="271">
        <v>175</v>
      </c>
      <c r="F259" s="272">
        <f t="shared" si="17"/>
        <v>150500</v>
      </c>
      <c r="G259" s="273">
        <v>562.6</v>
      </c>
      <c r="H259" s="270">
        <f t="shared" si="16"/>
        <v>483836</v>
      </c>
      <c r="I259" s="274">
        <v>188.3</v>
      </c>
      <c r="J259" s="272">
        <f t="shared" si="13"/>
        <v>161938</v>
      </c>
      <c r="K259" s="275">
        <v>92.7</v>
      </c>
      <c r="L259" s="274">
        <v>92.4</v>
      </c>
      <c r="M259" s="276">
        <v>92.9</v>
      </c>
      <c r="N259" s="275">
        <v>7.3</v>
      </c>
      <c r="O259" s="403" t="s">
        <v>0</v>
      </c>
      <c r="P259" s="276">
        <v>0.3</v>
      </c>
      <c r="Q259" s="404">
        <v>165</v>
      </c>
      <c r="R259" s="405" t="s">
        <v>167</v>
      </c>
      <c r="S259" s="403" t="s">
        <v>167</v>
      </c>
      <c r="T259" s="406" t="s">
        <v>178</v>
      </c>
      <c r="U259" s="282">
        <v>0.228</v>
      </c>
    </row>
    <row r="260" spans="1:21" s="401" customFormat="1" ht="12.75" customHeight="1" thickBot="1">
      <c r="A260" s="552"/>
      <c r="B260" s="428">
        <v>600</v>
      </c>
      <c r="C260" s="239">
        <v>630</v>
      </c>
      <c r="D260" s="240">
        <f t="shared" si="18"/>
        <v>541800</v>
      </c>
      <c r="E260" s="241">
        <v>200</v>
      </c>
      <c r="F260" s="242">
        <f t="shared" si="17"/>
        <v>172000</v>
      </c>
      <c r="G260" s="243">
        <v>680.4</v>
      </c>
      <c r="H260" s="240">
        <f t="shared" si="16"/>
        <v>585144</v>
      </c>
      <c r="I260" s="244">
        <v>214.9</v>
      </c>
      <c r="J260" s="242">
        <f t="shared" si="13"/>
        <v>184814</v>
      </c>
      <c r="K260" s="245">
        <v>92.7</v>
      </c>
      <c r="L260" s="244">
        <v>92.6</v>
      </c>
      <c r="M260" s="246">
        <v>92.9</v>
      </c>
      <c r="N260" s="245">
        <v>7.3</v>
      </c>
      <c r="O260" s="421" t="s">
        <v>0</v>
      </c>
      <c r="P260" s="246">
        <v>0.1</v>
      </c>
      <c r="Q260" s="422">
        <v>165</v>
      </c>
      <c r="R260" s="423" t="s">
        <v>167</v>
      </c>
      <c r="S260" s="421" t="s">
        <v>167</v>
      </c>
      <c r="T260" s="424" t="s">
        <v>178</v>
      </c>
      <c r="U260" s="252">
        <v>0.275</v>
      </c>
    </row>
    <row r="261" spans="1:21" s="401" customFormat="1" ht="12.75" customHeight="1">
      <c r="A261" s="544" t="s">
        <v>200</v>
      </c>
      <c r="B261" s="395">
        <v>120</v>
      </c>
      <c r="C261" s="224">
        <v>128</v>
      </c>
      <c r="D261" s="225">
        <f t="shared" si="18"/>
        <v>110080</v>
      </c>
      <c r="E261" s="226">
        <v>52</v>
      </c>
      <c r="F261" s="227">
        <f t="shared" si="17"/>
        <v>44720</v>
      </c>
      <c r="G261" s="228">
        <v>140.3</v>
      </c>
      <c r="H261" s="225">
        <f t="shared" si="16"/>
        <v>120658.00000000001</v>
      </c>
      <c r="I261" s="229">
        <v>56.5</v>
      </c>
      <c r="J261" s="227">
        <f t="shared" si="13"/>
        <v>48590</v>
      </c>
      <c r="K261" s="230">
        <v>92.7</v>
      </c>
      <c r="L261" s="229">
        <v>91.2</v>
      </c>
      <c r="M261" s="231">
        <v>90.2</v>
      </c>
      <c r="N261" s="230">
        <v>7.3</v>
      </c>
      <c r="O261" s="396" t="s">
        <v>0</v>
      </c>
      <c r="P261" s="231">
        <v>1.5</v>
      </c>
      <c r="Q261" s="397">
        <v>165</v>
      </c>
      <c r="R261" s="398" t="s">
        <v>167</v>
      </c>
      <c r="S261" s="396" t="s">
        <v>167</v>
      </c>
      <c r="T261" s="399" t="s">
        <v>178</v>
      </c>
      <c r="U261" s="237">
        <v>0.057</v>
      </c>
    </row>
    <row r="262" spans="1:21" s="401" customFormat="1" ht="12.75" customHeight="1">
      <c r="A262" s="545"/>
      <c r="B262" s="402">
        <v>140</v>
      </c>
      <c r="C262" s="269">
        <v>148</v>
      </c>
      <c r="D262" s="270">
        <f t="shared" si="18"/>
        <v>127280</v>
      </c>
      <c r="E262" s="271">
        <v>57</v>
      </c>
      <c r="F262" s="272">
        <f t="shared" si="17"/>
        <v>49020</v>
      </c>
      <c r="G262" s="273">
        <v>162</v>
      </c>
      <c r="H262" s="270">
        <f t="shared" si="16"/>
        <v>139320</v>
      </c>
      <c r="I262" s="274">
        <v>61.9</v>
      </c>
      <c r="J262" s="272">
        <f t="shared" si="13"/>
        <v>53234</v>
      </c>
      <c r="K262" s="275">
        <v>92.7</v>
      </c>
      <c r="L262" s="274">
        <v>91.4</v>
      </c>
      <c r="M262" s="276">
        <v>90.4</v>
      </c>
      <c r="N262" s="275">
        <v>7.3</v>
      </c>
      <c r="O262" s="403" t="s">
        <v>0</v>
      </c>
      <c r="P262" s="276">
        <v>1.3</v>
      </c>
      <c r="Q262" s="404">
        <v>165</v>
      </c>
      <c r="R262" s="405" t="s">
        <v>167</v>
      </c>
      <c r="S262" s="403" t="s">
        <v>167</v>
      </c>
      <c r="T262" s="406" t="s">
        <v>178</v>
      </c>
      <c r="U262" s="282">
        <v>0.066</v>
      </c>
    </row>
    <row r="263" spans="1:21" s="401" customFormat="1" ht="12.75" customHeight="1">
      <c r="A263" s="545"/>
      <c r="B263" s="402">
        <v>170</v>
      </c>
      <c r="C263" s="269">
        <v>180</v>
      </c>
      <c r="D263" s="270">
        <f t="shared" si="18"/>
        <v>154800</v>
      </c>
      <c r="E263" s="271">
        <v>65</v>
      </c>
      <c r="F263" s="272">
        <f t="shared" si="17"/>
        <v>55900</v>
      </c>
      <c r="G263" s="273">
        <v>196.7</v>
      </c>
      <c r="H263" s="270">
        <f t="shared" si="16"/>
        <v>169162</v>
      </c>
      <c r="I263" s="274">
        <v>70.1</v>
      </c>
      <c r="J263" s="272">
        <f t="shared" si="13"/>
        <v>60285.99999999999</v>
      </c>
      <c r="K263" s="275">
        <v>92.7</v>
      </c>
      <c r="L263" s="274">
        <v>91.5</v>
      </c>
      <c r="M263" s="276">
        <v>90.5</v>
      </c>
      <c r="N263" s="275">
        <v>7.3</v>
      </c>
      <c r="O263" s="403" t="s">
        <v>0</v>
      </c>
      <c r="P263" s="276">
        <v>1.2</v>
      </c>
      <c r="Q263" s="404">
        <v>165</v>
      </c>
      <c r="R263" s="405" t="s">
        <v>167</v>
      </c>
      <c r="S263" s="403" t="s">
        <v>167</v>
      </c>
      <c r="T263" s="406" t="s">
        <v>178</v>
      </c>
      <c r="U263" s="282">
        <v>0.08</v>
      </c>
    </row>
    <row r="264" spans="1:21" s="401" customFormat="1" ht="12.75" customHeight="1">
      <c r="A264" s="545"/>
      <c r="B264" s="402">
        <v>200</v>
      </c>
      <c r="C264" s="269">
        <v>208</v>
      </c>
      <c r="D264" s="270">
        <f t="shared" si="18"/>
        <v>178880</v>
      </c>
      <c r="E264" s="271">
        <v>84</v>
      </c>
      <c r="F264" s="272">
        <f t="shared" si="17"/>
        <v>72240</v>
      </c>
      <c r="G264" s="273">
        <v>227</v>
      </c>
      <c r="H264" s="270">
        <f t="shared" si="16"/>
        <v>195220</v>
      </c>
      <c r="I264" s="274">
        <v>90.8</v>
      </c>
      <c r="J264" s="272">
        <f t="shared" si="13"/>
        <v>78088</v>
      </c>
      <c r="K264" s="275">
        <v>92.7</v>
      </c>
      <c r="L264" s="274">
        <v>91.6</v>
      </c>
      <c r="M264" s="276">
        <v>90.6</v>
      </c>
      <c r="N264" s="275">
        <v>7.3</v>
      </c>
      <c r="O264" s="403" t="s">
        <v>0</v>
      </c>
      <c r="P264" s="276">
        <v>1.1</v>
      </c>
      <c r="Q264" s="404">
        <v>165</v>
      </c>
      <c r="R264" s="405" t="s">
        <v>167</v>
      </c>
      <c r="S264" s="403" t="s">
        <v>167</v>
      </c>
      <c r="T264" s="406" t="s">
        <v>178</v>
      </c>
      <c r="U264" s="282">
        <v>0.092</v>
      </c>
    </row>
    <row r="265" spans="1:21" s="401" customFormat="1" ht="12.75" customHeight="1">
      <c r="A265" s="545"/>
      <c r="B265" s="402">
        <v>240</v>
      </c>
      <c r="C265" s="269">
        <v>250</v>
      </c>
      <c r="D265" s="270">
        <f t="shared" si="18"/>
        <v>215000</v>
      </c>
      <c r="E265" s="271">
        <v>87</v>
      </c>
      <c r="F265" s="272">
        <f t="shared" si="17"/>
        <v>74820</v>
      </c>
      <c r="G265" s="273">
        <v>272.2</v>
      </c>
      <c r="H265" s="270">
        <f t="shared" si="16"/>
        <v>234092</v>
      </c>
      <c r="I265" s="274">
        <v>94</v>
      </c>
      <c r="J265" s="272">
        <f t="shared" si="13"/>
        <v>80840</v>
      </c>
      <c r="K265" s="275">
        <v>92.7</v>
      </c>
      <c r="L265" s="274">
        <v>91.9</v>
      </c>
      <c r="M265" s="276">
        <v>90.9</v>
      </c>
      <c r="N265" s="275">
        <v>7.3</v>
      </c>
      <c r="O265" s="403" t="s">
        <v>0</v>
      </c>
      <c r="P265" s="276">
        <v>0.8</v>
      </c>
      <c r="Q265" s="404">
        <v>165</v>
      </c>
      <c r="R265" s="405" t="s">
        <v>167</v>
      </c>
      <c r="S265" s="403" t="s">
        <v>167</v>
      </c>
      <c r="T265" s="406" t="s">
        <v>178</v>
      </c>
      <c r="U265" s="282">
        <v>0.11</v>
      </c>
    </row>
    <row r="266" spans="1:21" s="401" customFormat="1" ht="12.75" customHeight="1">
      <c r="A266" s="545"/>
      <c r="B266" s="402">
        <v>280</v>
      </c>
      <c r="C266" s="269">
        <v>300</v>
      </c>
      <c r="D266" s="270">
        <f t="shared" si="18"/>
        <v>258000</v>
      </c>
      <c r="E266" s="271">
        <v>96</v>
      </c>
      <c r="F266" s="272">
        <f t="shared" si="17"/>
        <v>82560</v>
      </c>
      <c r="G266" s="273">
        <v>326.2</v>
      </c>
      <c r="H266" s="270">
        <f t="shared" si="16"/>
        <v>280532</v>
      </c>
      <c r="I266" s="274">
        <v>103.8</v>
      </c>
      <c r="J266" s="272">
        <f t="shared" si="13"/>
        <v>89268</v>
      </c>
      <c r="K266" s="275">
        <v>92.7</v>
      </c>
      <c r="L266" s="274">
        <v>92</v>
      </c>
      <c r="M266" s="276">
        <v>91</v>
      </c>
      <c r="N266" s="275">
        <v>7.3</v>
      </c>
      <c r="O266" s="403" t="s">
        <v>0</v>
      </c>
      <c r="P266" s="276">
        <v>0.7</v>
      </c>
      <c r="Q266" s="404">
        <v>165</v>
      </c>
      <c r="R266" s="405" t="s">
        <v>167</v>
      </c>
      <c r="S266" s="403" t="s">
        <v>167</v>
      </c>
      <c r="T266" s="406" t="s">
        <v>178</v>
      </c>
      <c r="U266" s="282">
        <v>0.132</v>
      </c>
    </row>
    <row r="267" spans="1:21" s="401" customFormat="1" ht="12.75" customHeight="1">
      <c r="A267" s="545"/>
      <c r="B267" s="402">
        <v>350</v>
      </c>
      <c r="C267" s="269">
        <v>370</v>
      </c>
      <c r="D267" s="270">
        <f t="shared" si="18"/>
        <v>318200</v>
      </c>
      <c r="E267" s="271">
        <v>108</v>
      </c>
      <c r="F267" s="272">
        <f t="shared" si="17"/>
        <v>92880</v>
      </c>
      <c r="G267" s="273">
        <v>401.6</v>
      </c>
      <c r="H267" s="270">
        <f t="shared" si="16"/>
        <v>345376</v>
      </c>
      <c r="I267" s="274">
        <v>116.5</v>
      </c>
      <c r="J267" s="272">
        <f t="shared" si="13"/>
        <v>100190</v>
      </c>
      <c r="K267" s="275">
        <v>92.7</v>
      </c>
      <c r="L267" s="274">
        <v>92.1</v>
      </c>
      <c r="M267" s="276">
        <v>91.1</v>
      </c>
      <c r="N267" s="275">
        <v>7.3</v>
      </c>
      <c r="O267" s="403" t="s">
        <v>0</v>
      </c>
      <c r="P267" s="276">
        <v>0.6</v>
      </c>
      <c r="Q267" s="404">
        <v>165</v>
      </c>
      <c r="R267" s="405" t="s">
        <v>167</v>
      </c>
      <c r="S267" s="403" t="s">
        <v>167</v>
      </c>
      <c r="T267" s="406" t="s">
        <v>178</v>
      </c>
      <c r="U267" s="282">
        <v>0.163</v>
      </c>
    </row>
    <row r="268" spans="1:21" s="401" customFormat="1" ht="12.75" customHeight="1">
      <c r="A268" s="545"/>
      <c r="B268" s="402">
        <v>420</v>
      </c>
      <c r="C268" s="269">
        <v>440</v>
      </c>
      <c r="D268" s="270">
        <f t="shared" si="18"/>
        <v>378400</v>
      </c>
      <c r="E268" s="271">
        <v>142</v>
      </c>
      <c r="F268" s="272">
        <f t="shared" si="17"/>
        <v>122120</v>
      </c>
      <c r="G268" s="273">
        <v>476.6</v>
      </c>
      <c r="H268" s="270">
        <f t="shared" si="16"/>
        <v>409876</v>
      </c>
      <c r="I268" s="274">
        <v>152.7</v>
      </c>
      <c r="J268" s="272">
        <f t="shared" si="13"/>
        <v>131322</v>
      </c>
      <c r="K268" s="275">
        <v>92.7</v>
      </c>
      <c r="L268" s="274">
        <v>92.3</v>
      </c>
      <c r="M268" s="276">
        <v>91.3</v>
      </c>
      <c r="N268" s="275">
        <v>7.3</v>
      </c>
      <c r="O268" s="403" t="s">
        <v>0</v>
      </c>
      <c r="P268" s="276">
        <v>0.4</v>
      </c>
      <c r="Q268" s="404">
        <v>165</v>
      </c>
      <c r="R268" s="405" t="s">
        <v>167</v>
      </c>
      <c r="S268" s="403" t="s">
        <v>167</v>
      </c>
      <c r="T268" s="406" t="s">
        <v>178</v>
      </c>
      <c r="U268" s="282">
        <v>0.193</v>
      </c>
    </row>
    <row r="269" spans="1:21" s="401" customFormat="1" ht="12.75" customHeight="1">
      <c r="A269" s="545"/>
      <c r="B269" s="402">
        <v>500</v>
      </c>
      <c r="C269" s="269">
        <v>520</v>
      </c>
      <c r="D269" s="270">
        <f t="shared" si="18"/>
        <v>447200</v>
      </c>
      <c r="E269" s="271">
        <v>175</v>
      </c>
      <c r="F269" s="272">
        <f t="shared" si="17"/>
        <v>150500</v>
      </c>
      <c r="G269" s="273">
        <v>562.6</v>
      </c>
      <c r="H269" s="270">
        <f t="shared" si="16"/>
        <v>483836</v>
      </c>
      <c r="I269" s="274">
        <v>188.3</v>
      </c>
      <c r="J269" s="272">
        <f t="shared" si="13"/>
        <v>161938</v>
      </c>
      <c r="K269" s="275">
        <v>92.7</v>
      </c>
      <c r="L269" s="274">
        <v>92.4</v>
      </c>
      <c r="M269" s="276">
        <v>91.4</v>
      </c>
      <c r="N269" s="275">
        <v>7.3</v>
      </c>
      <c r="O269" s="403" t="s">
        <v>0</v>
      </c>
      <c r="P269" s="276">
        <v>0.3</v>
      </c>
      <c r="Q269" s="404">
        <v>165</v>
      </c>
      <c r="R269" s="405" t="s">
        <v>167</v>
      </c>
      <c r="S269" s="403" t="s">
        <v>167</v>
      </c>
      <c r="T269" s="406" t="s">
        <v>178</v>
      </c>
      <c r="U269" s="282">
        <v>0.228</v>
      </c>
    </row>
    <row r="270" spans="1:21" s="401" customFormat="1" ht="12.75" customHeight="1" thickBot="1">
      <c r="A270" s="546"/>
      <c r="B270" s="428">
        <v>600</v>
      </c>
      <c r="C270" s="239">
        <v>630</v>
      </c>
      <c r="D270" s="240">
        <f t="shared" si="18"/>
        <v>541800</v>
      </c>
      <c r="E270" s="241">
        <v>200</v>
      </c>
      <c r="F270" s="242">
        <f t="shared" si="17"/>
        <v>172000</v>
      </c>
      <c r="G270" s="243">
        <v>680.4</v>
      </c>
      <c r="H270" s="240">
        <f t="shared" si="16"/>
        <v>585144</v>
      </c>
      <c r="I270" s="244">
        <v>214.9</v>
      </c>
      <c r="J270" s="242">
        <f t="shared" si="13"/>
        <v>184814</v>
      </c>
      <c r="K270" s="245">
        <v>92.7</v>
      </c>
      <c r="L270" s="244">
        <v>92.6</v>
      </c>
      <c r="M270" s="246">
        <v>91.6</v>
      </c>
      <c r="N270" s="245">
        <v>7.3</v>
      </c>
      <c r="O270" s="421" t="s">
        <v>0</v>
      </c>
      <c r="P270" s="246">
        <v>0.1</v>
      </c>
      <c r="Q270" s="422">
        <v>165</v>
      </c>
      <c r="R270" s="423" t="s">
        <v>167</v>
      </c>
      <c r="S270" s="421" t="s">
        <v>167</v>
      </c>
      <c r="T270" s="424" t="s">
        <v>178</v>
      </c>
      <c r="U270" s="252">
        <v>0.275</v>
      </c>
    </row>
    <row r="271" spans="1:21" s="401" customFormat="1" ht="12.75" customHeight="1">
      <c r="A271" s="553" t="s">
        <v>201</v>
      </c>
      <c r="B271" s="395">
        <v>700</v>
      </c>
      <c r="C271" s="224">
        <v>735.9</v>
      </c>
      <c r="D271" s="225">
        <f t="shared" si="18"/>
        <v>632874</v>
      </c>
      <c r="E271" s="226">
        <v>205</v>
      </c>
      <c r="F271" s="443">
        <f t="shared" si="17"/>
        <v>176300</v>
      </c>
      <c r="G271" s="228">
        <v>798.2</v>
      </c>
      <c r="H271" s="225">
        <f t="shared" si="16"/>
        <v>686452</v>
      </c>
      <c r="I271" s="229">
        <v>223</v>
      </c>
      <c r="J271" s="227">
        <f t="shared" si="13"/>
        <v>191780</v>
      </c>
      <c r="K271" s="230">
        <v>92.7</v>
      </c>
      <c r="L271" s="229">
        <v>92.2</v>
      </c>
      <c r="M271" s="231">
        <v>93</v>
      </c>
      <c r="N271" s="230">
        <v>7</v>
      </c>
      <c r="O271" s="396" t="s">
        <v>0</v>
      </c>
      <c r="P271" s="231">
        <v>0.5</v>
      </c>
      <c r="Q271" s="397">
        <v>165</v>
      </c>
      <c r="R271" s="398" t="s">
        <v>56</v>
      </c>
      <c r="S271" s="396" t="s">
        <v>58</v>
      </c>
      <c r="T271" s="399" t="s">
        <v>167</v>
      </c>
      <c r="U271" s="237">
        <v>0.337</v>
      </c>
    </row>
    <row r="272" spans="1:21" s="401" customFormat="1" ht="12.75" customHeight="1">
      <c r="A272" s="554"/>
      <c r="B272" s="402">
        <v>800</v>
      </c>
      <c r="C272" s="269">
        <v>842</v>
      </c>
      <c r="D272" s="270">
        <f t="shared" si="18"/>
        <v>724120</v>
      </c>
      <c r="E272" s="271">
        <v>220</v>
      </c>
      <c r="F272" s="444">
        <f t="shared" si="17"/>
        <v>189200</v>
      </c>
      <c r="G272" s="273">
        <v>913</v>
      </c>
      <c r="H272" s="270">
        <f t="shared" si="16"/>
        <v>785180</v>
      </c>
      <c r="I272" s="274">
        <v>239</v>
      </c>
      <c r="J272" s="272">
        <f t="shared" si="13"/>
        <v>205540</v>
      </c>
      <c r="K272" s="275">
        <v>93</v>
      </c>
      <c r="L272" s="274">
        <v>92.2</v>
      </c>
      <c r="M272" s="276">
        <v>92.4</v>
      </c>
      <c r="N272" s="275">
        <v>7</v>
      </c>
      <c r="O272" s="403" t="s">
        <v>0</v>
      </c>
      <c r="P272" s="276">
        <v>0.8</v>
      </c>
      <c r="Q272" s="404">
        <v>165</v>
      </c>
      <c r="R272" s="405" t="s">
        <v>56</v>
      </c>
      <c r="S272" s="403" t="s">
        <v>58</v>
      </c>
      <c r="T272" s="406" t="s">
        <v>167</v>
      </c>
      <c r="U272" s="282">
        <v>0.386</v>
      </c>
    </row>
    <row r="273" spans="1:21" s="401" customFormat="1" ht="12.75" customHeight="1">
      <c r="A273" s="554"/>
      <c r="B273" s="402">
        <v>900</v>
      </c>
      <c r="C273" s="269">
        <v>945.9</v>
      </c>
      <c r="D273" s="270">
        <f t="shared" si="18"/>
        <v>813474</v>
      </c>
      <c r="E273" s="271">
        <v>250</v>
      </c>
      <c r="F273" s="444">
        <f t="shared" si="17"/>
        <v>215000</v>
      </c>
      <c r="G273" s="273">
        <v>1025.6</v>
      </c>
      <c r="H273" s="270">
        <f t="shared" si="16"/>
        <v>882015.9999999999</v>
      </c>
      <c r="I273" s="274">
        <v>272</v>
      </c>
      <c r="J273" s="272">
        <f t="shared" si="13"/>
        <v>233920</v>
      </c>
      <c r="K273" s="275">
        <v>93</v>
      </c>
      <c r="L273" s="274">
        <v>92.2</v>
      </c>
      <c r="M273" s="276">
        <v>92.6</v>
      </c>
      <c r="N273" s="275">
        <v>7</v>
      </c>
      <c r="O273" s="403" t="s">
        <v>0</v>
      </c>
      <c r="P273" s="276">
        <v>0.8</v>
      </c>
      <c r="Q273" s="404">
        <v>165</v>
      </c>
      <c r="R273" s="405" t="s">
        <v>56</v>
      </c>
      <c r="S273" s="403" t="s">
        <v>58</v>
      </c>
      <c r="T273" s="406" t="s">
        <v>167</v>
      </c>
      <c r="U273" s="282">
        <v>0.433</v>
      </c>
    </row>
    <row r="274" spans="1:21" s="401" customFormat="1" ht="12.75" customHeight="1">
      <c r="A274" s="554"/>
      <c r="B274" s="402">
        <v>100</v>
      </c>
      <c r="C274" s="269">
        <v>1053.9</v>
      </c>
      <c r="D274" s="270">
        <f t="shared" si="18"/>
        <v>906354.0000000001</v>
      </c>
      <c r="E274" s="271">
        <v>275</v>
      </c>
      <c r="F274" s="444">
        <f t="shared" si="17"/>
        <v>236500</v>
      </c>
      <c r="G274" s="273">
        <v>1143</v>
      </c>
      <c r="H274" s="270">
        <f t="shared" si="16"/>
        <v>982980</v>
      </c>
      <c r="I274" s="274">
        <v>299</v>
      </c>
      <c r="J274" s="272">
        <f t="shared" si="13"/>
        <v>257140</v>
      </c>
      <c r="K274" s="275">
        <v>93</v>
      </c>
      <c r="L274" s="274">
        <v>92.2</v>
      </c>
      <c r="M274" s="276">
        <v>92.5</v>
      </c>
      <c r="N274" s="275">
        <v>7</v>
      </c>
      <c r="O274" s="403" t="s">
        <v>0</v>
      </c>
      <c r="P274" s="276">
        <v>0.8</v>
      </c>
      <c r="Q274" s="404">
        <v>165</v>
      </c>
      <c r="R274" s="405" t="s">
        <v>56</v>
      </c>
      <c r="S274" s="403" t="s">
        <v>58</v>
      </c>
      <c r="T274" s="406" t="s">
        <v>167</v>
      </c>
      <c r="U274" s="282">
        <v>0.783</v>
      </c>
    </row>
    <row r="275" spans="1:21" s="401" customFormat="1" ht="12.75" customHeight="1">
      <c r="A275" s="554"/>
      <c r="B275" s="402">
        <v>1100</v>
      </c>
      <c r="C275" s="269">
        <v>1164</v>
      </c>
      <c r="D275" s="270">
        <f t="shared" si="18"/>
        <v>1001040</v>
      </c>
      <c r="E275" s="271">
        <v>310</v>
      </c>
      <c r="F275" s="444">
        <f t="shared" si="17"/>
        <v>266600</v>
      </c>
      <c r="G275" s="273">
        <v>1262</v>
      </c>
      <c r="H275" s="270">
        <f t="shared" si="16"/>
        <v>1085320</v>
      </c>
      <c r="I275" s="274">
        <v>337</v>
      </c>
      <c r="J275" s="272">
        <f t="shared" si="13"/>
        <v>289820</v>
      </c>
      <c r="K275" s="275">
        <v>93</v>
      </c>
      <c r="L275" s="274">
        <v>92.2</v>
      </c>
      <c r="M275" s="276">
        <v>92.5</v>
      </c>
      <c r="N275" s="275">
        <v>7</v>
      </c>
      <c r="O275" s="403" t="s">
        <v>0</v>
      </c>
      <c r="P275" s="276">
        <v>0.8</v>
      </c>
      <c r="Q275" s="404">
        <v>165</v>
      </c>
      <c r="R275" s="405" t="s">
        <v>56</v>
      </c>
      <c r="S275" s="403" t="s">
        <v>58</v>
      </c>
      <c r="T275" s="406" t="s">
        <v>167</v>
      </c>
      <c r="U275" s="282">
        <v>0.533</v>
      </c>
    </row>
    <row r="276" spans="1:21" s="401" customFormat="1" ht="12.75" customHeight="1">
      <c r="A276" s="554"/>
      <c r="B276" s="402">
        <v>1200</v>
      </c>
      <c r="C276" s="269">
        <v>1260</v>
      </c>
      <c r="D276" s="270">
        <f t="shared" si="18"/>
        <v>1083600</v>
      </c>
      <c r="E276" s="271">
        <v>345</v>
      </c>
      <c r="F276" s="444">
        <f t="shared" si="17"/>
        <v>296700</v>
      </c>
      <c r="G276" s="273">
        <v>1366</v>
      </c>
      <c r="H276" s="270">
        <f t="shared" si="16"/>
        <v>1174760</v>
      </c>
      <c r="I276" s="274">
        <v>375</v>
      </c>
      <c r="J276" s="272">
        <f t="shared" si="13"/>
        <v>322500</v>
      </c>
      <c r="K276" s="275">
        <v>93</v>
      </c>
      <c r="L276" s="274">
        <v>92.2</v>
      </c>
      <c r="M276" s="276">
        <v>92.4</v>
      </c>
      <c r="N276" s="275">
        <v>7</v>
      </c>
      <c r="O276" s="403" t="s">
        <v>0</v>
      </c>
      <c r="P276" s="276">
        <v>0.8</v>
      </c>
      <c r="Q276" s="404">
        <v>165</v>
      </c>
      <c r="R276" s="405" t="s">
        <v>56</v>
      </c>
      <c r="S276" s="403" t="s">
        <v>58</v>
      </c>
      <c r="T276" s="406" t="s">
        <v>167</v>
      </c>
      <c r="U276" s="282">
        <v>0.577</v>
      </c>
    </row>
    <row r="277" spans="1:21" s="401" customFormat="1" ht="12.75" customHeight="1">
      <c r="A277" s="554"/>
      <c r="B277" s="402">
        <v>1400</v>
      </c>
      <c r="C277" s="269">
        <v>1470</v>
      </c>
      <c r="D277" s="270">
        <f t="shared" si="18"/>
        <v>1264200</v>
      </c>
      <c r="E277" s="271">
        <v>370</v>
      </c>
      <c r="F277" s="444">
        <f t="shared" si="17"/>
        <v>318200</v>
      </c>
      <c r="G277" s="273">
        <v>1594</v>
      </c>
      <c r="H277" s="270">
        <f t="shared" si="16"/>
        <v>1370840</v>
      </c>
      <c r="I277" s="274">
        <v>402</v>
      </c>
      <c r="J277" s="272">
        <f t="shared" si="13"/>
        <v>345720</v>
      </c>
      <c r="K277" s="275">
        <v>93</v>
      </c>
      <c r="L277" s="274">
        <v>92.2</v>
      </c>
      <c r="M277" s="276">
        <v>92.5</v>
      </c>
      <c r="N277" s="275">
        <v>7</v>
      </c>
      <c r="O277" s="403" t="s">
        <v>0</v>
      </c>
      <c r="P277" s="276">
        <v>0.8</v>
      </c>
      <c r="Q277" s="404">
        <v>165</v>
      </c>
      <c r="R277" s="405" t="s">
        <v>56</v>
      </c>
      <c r="S277" s="403" t="s">
        <v>58</v>
      </c>
      <c r="T277" s="406" t="s">
        <v>167</v>
      </c>
      <c r="U277" s="282">
        <v>0.673</v>
      </c>
    </row>
    <row r="278" spans="1:21" s="401" customFormat="1" ht="12.75" customHeight="1">
      <c r="A278" s="554"/>
      <c r="B278" s="402">
        <v>1600</v>
      </c>
      <c r="C278" s="269">
        <v>1692</v>
      </c>
      <c r="D278" s="270">
        <f t="shared" si="18"/>
        <v>1455120</v>
      </c>
      <c r="E278" s="271">
        <v>370</v>
      </c>
      <c r="F278" s="444">
        <f t="shared" si="17"/>
        <v>318200</v>
      </c>
      <c r="G278" s="273">
        <v>1836</v>
      </c>
      <c r="H278" s="270">
        <f t="shared" si="16"/>
        <v>1578960</v>
      </c>
      <c r="I278" s="274">
        <v>401</v>
      </c>
      <c r="J278" s="272">
        <f t="shared" si="13"/>
        <v>344860</v>
      </c>
      <c r="K278" s="275">
        <v>93</v>
      </c>
      <c r="L278" s="274">
        <v>92.2</v>
      </c>
      <c r="M278" s="276">
        <v>92.6</v>
      </c>
      <c r="N278" s="275">
        <v>7</v>
      </c>
      <c r="O278" s="403" t="s">
        <v>0</v>
      </c>
      <c r="P278" s="276">
        <v>0.8</v>
      </c>
      <c r="Q278" s="404">
        <v>165</v>
      </c>
      <c r="R278" s="405" t="s">
        <v>56</v>
      </c>
      <c r="S278" s="403" t="s">
        <v>58</v>
      </c>
      <c r="T278" s="406" t="s">
        <v>167</v>
      </c>
      <c r="U278" s="282">
        <v>0.775</v>
      </c>
    </row>
    <row r="279" spans="1:21" s="401" customFormat="1" ht="12.75" customHeight="1">
      <c r="A279" s="554"/>
      <c r="B279" s="402">
        <v>1800</v>
      </c>
      <c r="C279" s="269">
        <v>1908</v>
      </c>
      <c r="D279" s="270">
        <f t="shared" si="18"/>
        <v>1640880</v>
      </c>
      <c r="E279" s="271">
        <v>425</v>
      </c>
      <c r="F279" s="444">
        <f t="shared" si="17"/>
        <v>365500</v>
      </c>
      <c r="G279" s="273">
        <v>2069</v>
      </c>
      <c r="H279" s="270">
        <f t="shared" si="16"/>
        <v>1779340</v>
      </c>
      <c r="I279" s="274">
        <v>460</v>
      </c>
      <c r="J279" s="272">
        <f t="shared" si="13"/>
        <v>395600</v>
      </c>
      <c r="K279" s="275">
        <v>93</v>
      </c>
      <c r="L279" s="274">
        <v>92.2</v>
      </c>
      <c r="M279" s="276">
        <v>92.5</v>
      </c>
      <c r="N279" s="275">
        <v>7</v>
      </c>
      <c r="O279" s="403" t="s">
        <v>0</v>
      </c>
      <c r="P279" s="276">
        <v>0.8</v>
      </c>
      <c r="Q279" s="404">
        <v>165</v>
      </c>
      <c r="R279" s="405" t="s">
        <v>56</v>
      </c>
      <c r="S279" s="403" t="s">
        <v>58</v>
      </c>
      <c r="T279" s="406" t="s">
        <v>167</v>
      </c>
      <c r="U279" s="282">
        <v>0.874</v>
      </c>
    </row>
    <row r="280" spans="1:21" s="401" customFormat="1" ht="12.75" customHeight="1">
      <c r="A280" s="554"/>
      <c r="B280" s="402">
        <v>2000</v>
      </c>
      <c r="C280" s="269">
        <v>2120</v>
      </c>
      <c r="D280" s="270">
        <f t="shared" si="18"/>
        <v>1823200</v>
      </c>
      <c r="E280" s="271">
        <v>480</v>
      </c>
      <c r="F280" s="444">
        <f t="shared" si="17"/>
        <v>412800</v>
      </c>
      <c r="G280" s="273">
        <v>2299</v>
      </c>
      <c r="H280" s="270">
        <f t="shared" si="16"/>
        <v>1977140</v>
      </c>
      <c r="I280" s="274">
        <v>520</v>
      </c>
      <c r="J280" s="272">
        <f t="shared" si="13"/>
        <v>447200</v>
      </c>
      <c r="K280" s="275">
        <v>93</v>
      </c>
      <c r="L280" s="274">
        <v>92.2</v>
      </c>
      <c r="M280" s="276">
        <v>92.6</v>
      </c>
      <c r="N280" s="275">
        <v>7</v>
      </c>
      <c r="O280" s="403" t="s">
        <v>0</v>
      </c>
      <c r="P280" s="276">
        <v>0.8</v>
      </c>
      <c r="Q280" s="404">
        <v>165</v>
      </c>
      <c r="R280" s="405" t="s">
        <v>56</v>
      </c>
      <c r="S280" s="403" t="s">
        <v>58</v>
      </c>
      <c r="T280" s="406" t="s">
        <v>167</v>
      </c>
      <c r="U280" s="282">
        <v>0.971</v>
      </c>
    </row>
    <row r="281" spans="1:21" s="401" customFormat="1" ht="12.75" customHeight="1">
      <c r="A281" s="554"/>
      <c r="B281" s="402">
        <v>2200</v>
      </c>
      <c r="C281" s="269">
        <v>2340</v>
      </c>
      <c r="D281" s="270">
        <f t="shared" si="18"/>
        <v>2012400</v>
      </c>
      <c r="E281" s="271">
        <v>520</v>
      </c>
      <c r="F281" s="444">
        <f t="shared" si="17"/>
        <v>447200</v>
      </c>
      <c r="G281" s="273">
        <v>2538</v>
      </c>
      <c r="H281" s="270">
        <f t="shared" si="16"/>
        <v>2182680</v>
      </c>
      <c r="I281" s="274">
        <v>563</v>
      </c>
      <c r="J281" s="272">
        <f t="shared" si="13"/>
        <v>484180</v>
      </c>
      <c r="K281" s="275">
        <v>93</v>
      </c>
      <c r="L281" s="274">
        <v>92.2</v>
      </c>
      <c r="M281" s="276">
        <v>92.7</v>
      </c>
      <c r="N281" s="275">
        <v>7</v>
      </c>
      <c r="O281" s="403" t="s">
        <v>0</v>
      </c>
      <c r="P281" s="276">
        <v>0.8</v>
      </c>
      <c r="Q281" s="404">
        <v>165</v>
      </c>
      <c r="R281" s="405" t="s">
        <v>56</v>
      </c>
      <c r="S281" s="403" t="s">
        <v>58</v>
      </c>
      <c r="T281" s="406" t="s">
        <v>167</v>
      </c>
      <c r="U281" s="282">
        <v>1.072</v>
      </c>
    </row>
    <row r="282" spans="1:21" s="401" customFormat="1" ht="12.75" customHeight="1" thickBot="1">
      <c r="A282" s="555"/>
      <c r="B282" s="428">
        <v>2400</v>
      </c>
      <c r="C282" s="239">
        <v>2540</v>
      </c>
      <c r="D282" s="240">
        <f t="shared" si="18"/>
        <v>2184400</v>
      </c>
      <c r="E282" s="241">
        <v>600</v>
      </c>
      <c r="F282" s="445">
        <f t="shared" si="17"/>
        <v>516000</v>
      </c>
      <c r="G282" s="243">
        <v>2754</v>
      </c>
      <c r="H282" s="240">
        <f t="shared" si="16"/>
        <v>2368440</v>
      </c>
      <c r="I282" s="244">
        <v>650</v>
      </c>
      <c r="J282" s="242">
        <f t="shared" si="13"/>
        <v>559000</v>
      </c>
      <c r="K282" s="245">
        <v>93</v>
      </c>
      <c r="L282" s="244">
        <v>92.2</v>
      </c>
      <c r="M282" s="246">
        <v>92.5</v>
      </c>
      <c r="N282" s="245">
        <v>7</v>
      </c>
      <c r="O282" s="421" t="s">
        <v>0</v>
      </c>
      <c r="P282" s="246">
        <v>0.8</v>
      </c>
      <c r="Q282" s="422">
        <v>165</v>
      </c>
      <c r="R282" s="423" t="s">
        <v>56</v>
      </c>
      <c r="S282" s="421" t="s">
        <v>58</v>
      </c>
      <c r="T282" s="424" t="s">
        <v>167</v>
      </c>
      <c r="U282" s="252">
        <v>1.163</v>
      </c>
    </row>
    <row r="283" spans="1:21" s="401" customFormat="1" ht="12.75" customHeight="1">
      <c r="A283" s="544" t="s">
        <v>116</v>
      </c>
      <c r="B283" s="395">
        <v>700</v>
      </c>
      <c r="C283" s="224">
        <f>C271</f>
        <v>735.9</v>
      </c>
      <c r="D283" s="225">
        <f t="shared" si="18"/>
        <v>632874</v>
      </c>
      <c r="E283" s="226">
        <v>220</v>
      </c>
      <c r="F283" s="227">
        <f t="shared" si="17"/>
        <v>189200</v>
      </c>
      <c r="G283" s="228">
        <v>798.2</v>
      </c>
      <c r="H283" s="225">
        <f t="shared" si="16"/>
        <v>686452</v>
      </c>
      <c r="I283" s="229">
        <v>236.6</v>
      </c>
      <c r="J283" s="227">
        <f t="shared" si="13"/>
        <v>203476</v>
      </c>
      <c r="K283" s="230">
        <v>92.7</v>
      </c>
      <c r="L283" s="229">
        <v>92.2</v>
      </c>
      <c r="M283" s="231">
        <v>93</v>
      </c>
      <c r="N283" s="230">
        <v>7</v>
      </c>
      <c r="O283" s="396" t="s">
        <v>0</v>
      </c>
      <c r="P283" s="231">
        <v>0.5</v>
      </c>
      <c r="Q283" s="397">
        <v>165</v>
      </c>
      <c r="R283" s="398" t="s">
        <v>167</v>
      </c>
      <c r="S283" s="396" t="s">
        <v>167</v>
      </c>
      <c r="T283" s="399" t="s">
        <v>178</v>
      </c>
      <c r="U283" s="237">
        <v>0.323</v>
      </c>
    </row>
    <row r="284" spans="1:21" s="401" customFormat="1" ht="12.75" customHeight="1">
      <c r="A284" s="545"/>
      <c r="B284" s="402">
        <v>800</v>
      </c>
      <c r="C284" s="269">
        <f aca="true" t="shared" si="20" ref="C284:C294">C272</f>
        <v>842</v>
      </c>
      <c r="D284" s="270">
        <f t="shared" si="18"/>
        <v>724120</v>
      </c>
      <c r="E284" s="271">
        <v>278</v>
      </c>
      <c r="F284" s="272">
        <f t="shared" si="17"/>
        <v>239080</v>
      </c>
      <c r="G284" s="273">
        <v>913</v>
      </c>
      <c r="H284" s="270">
        <f t="shared" si="16"/>
        <v>785180</v>
      </c>
      <c r="I284" s="274">
        <v>301</v>
      </c>
      <c r="J284" s="272">
        <f t="shared" si="13"/>
        <v>258860</v>
      </c>
      <c r="K284" s="275">
        <v>93</v>
      </c>
      <c r="L284" s="274">
        <v>92.2</v>
      </c>
      <c r="M284" s="276">
        <v>92.4</v>
      </c>
      <c r="N284" s="275">
        <v>7</v>
      </c>
      <c r="O284" s="403" t="s">
        <v>0</v>
      </c>
      <c r="P284" s="276">
        <v>0.8</v>
      </c>
      <c r="Q284" s="404">
        <v>165</v>
      </c>
      <c r="R284" s="405" t="s">
        <v>167</v>
      </c>
      <c r="S284" s="403" t="s">
        <v>167</v>
      </c>
      <c r="T284" s="406" t="s">
        <v>178</v>
      </c>
      <c r="U284" s="282">
        <v>0.369</v>
      </c>
    </row>
    <row r="285" spans="1:21" s="401" customFormat="1" ht="12.75" customHeight="1">
      <c r="A285" s="545"/>
      <c r="B285" s="402">
        <v>900</v>
      </c>
      <c r="C285" s="269">
        <f t="shared" si="20"/>
        <v>945.9</v>
      </c>
      <c r="D285" s="270">
        <f t="shared" si="18"/>
        <v>813474</v>
      </c>
      <c r="E285" s="271">
        <v>312</v>
      </c>
      <c r="F285" s="272">
        <f t="shared" si="17"/>
        <v>268320</v>
      </c>
      <c r="G285" s="273">
        <v>1025.6</v>
      </c>
      <c r="H285" s="270">
        <f t="shared" si="16"/>
        <v>882015.9999999999</v>
      </c>
      <c r="I285" s="274">
        <v>337</v>
      </c>
      <c r="J285" s="272">
        <f t="shared" si="13"/>
        <v>289820</v>
      </c>
      <c r="K285" s="275">
        <v>93</v>
      </c>
      <c r="L285" s="274">
        <v>92.2</v>
      </c>
      <c r="M285" s="276">
        <v>92.6</v>
      </c>
      <c r="N285" s="275">
        <v>7</v>
      </c>
      <c r="O285" s="403" t="s">
        <v>0</v>
      </c>
      <c r="P285" s="276">
        <v>0.8</v>
      </c>
      <c r="Q285" s="404">
        <v>165</v>
      </c>
      <c r="R285" s="405" t="s">
        <v>167</v>
      </c>
      <c r="S285" s="403" t="s">
        <v>167</v>
      </c>
      <c r="T285" s="406" t="s">
        <v>178</v>
      </c>
      <c r="U285" s="282">
        <v>0.415</v>
      </c>
    </row>
    <row r="286" spans="1:21" s="401" customFormat="1" ht="12.75" customHeight="1">
      <c r="A286" s="545"/>
      <c r="B286" s="402">
        <v>100</v>
      </c>
      <c r="C286" s="269">
        <f t="shared" si="20"/>
        <v>1053.9</v>
      </c>
      <c r="D286" s="270">
        <f t="shared" si="18"/>
        <v>906354.0000000001</v>
      </c>
      <c r="E286" s="271">
        <v>350</v>
      </c>
      <c r="F286" s="272">
        <f t="shared" si="17"/>
        <v>301000</v>
      </c>
      <c r="G286" s="273">
        <v>1143</v>
      </c>
      <c r="H286" s="270">
        <f t="shared" si="16"/>
        <v>982980</v>
      </c>
      <c r="I286" s="274">
        <v>378.3</v>
      </c>
      <c r="J286" s="272">
        <f t="shared" si="13"/>
        <v>325338</v>
      </c>
      <c r="K286" s="275">
        <v>93</v>
      </c>
      <c r="L286" s="274">
        <v>92.2</v>
      </c>
      <c r="M286" s="276">
        <v>92.5</v>
      </c>
      <c r="N286" s="275">
        <v>7</v>
      </c>
      <c r="O286" s="403" t="s">
        <v>0</v>
      </c>
      <c r="P286" s="276">
        <v>0.8</v>
      </c>
      <c r="Q286" s="404">
        <v>165</v>
      </c>
      <c r="R286" s="405" t="s">
        <v>167</v>
      </c>
      <c r="S286" s="403" t="s">
        <v>167</v>
      </c>
      <c r="T286" s="406" t="s">
        <v>178</v>
      </c>
      <c r="U286" s="282">
        <v>0.463</v>
      </c>
    </row>
    <row r="287" spans="1:21" s="401" customFormat="1" ht="12.75" customHeight="1">
      <c r="A287" s="545"/>
      <c r="B287" s="402">
        <v>1100</v>
      </c>
      <c r="C287" s="269">
        <f t="shared" si="20"/>
        <v>1164</v>
      </c>
      <c r="D287" s="270">
        <f t="shared" si="18"/>
        <v>1001040</v>
      </c>
      <c r="E287" s="271">
        <v>380</v>
      </c>
      <c r="F287" s="272">
        <f t="shared" si="17"/>
        <v>326800</v>
      </c>
      <c r="G287" s="273">
        <v>1262</v>
      </c>
      <c r="H287" s="270">
        <f t="shared" si="16"/>
        <v>1085320</v>
      </c>
      <c r="I287" s="274">
        <v>411</v>
      </c>
      <c r="J287" s="272">
        <f t="shared" si="13"/>
        <v>353460</v>
      </c>
      <c r="K287" s="275">
        <v>93</v>
      </c>
      <c r="L287" s="274">
        <v>92.2</v>
      </c>
      <c r="M287" s="276">
        <v>92.5</v>
      </c>
      <c r="N287" s="275">
        <v>7</v>
      </c>
      <c r="O287" s="403" t="s">
        <v>0</v>
      </c>
      <c r="P287" s="276">
        <v>0.8</v>
      </c>
      <c r="Q287" s="404">
        <v>165</v>
      </c>
      <c r="R287" s="405" t="s">
        <v>167</v>
      </c>
      <c r="S287" s="403" t="s">
        <v>167</v>
      </c>
      <c r="T287" s="406" t="s">
        <v>178</v>
      </c>
      <c r="U287" s="282">
        <v>0.511</v>
      </c>
    </row>
    <row r="288" spans="1:21" s="401" customFormat="1" ht="12.75" customHeight="1">
      <c r="A288" s="545"/>
      <c r="B288" s="402">
        <v>1200</v>
      </c>
      <c r="C288" s="269">
        <f t="shared" si="20"/>
        <v>1260</v>
      </c>
      <c r="D288" s="270">
        <f t="shared" si="18"/>
        <v>1083600</v>
      </c>
      <c r="E288" s="271">
        <v>410</v>
      </c>
      <c r="F288" s="272">
        <f t="shared" si="17"/>
        <v>352600</v>
      </c>
      <c r="G288" s="273">
        <v>1366</v>
      </c>
      <c r="H288" s="270">
        <f t="shared" si="16"/>
        <v>1174760</v>
      </c>
      <c r="I288" s="274">
        <v>443.8</v>
      </c>
      <c r="J288" s="272">
        <f t="shared" si="13"/>
        <v>381668</v>
      </c>
      <c r="K288" s="275">
        <v>93</v>
      </c>
      <c r="L288" s="274">
        <v>92.2</v>
      </c>
      <c r="M288" s="276">
        <v>92.4</v>
      </c>
      <c r="N288" s="275">
        <v>7</v>
      </c>
      <c r="O288" s="403" t="s">
        <v>0</v>
      </c>
      <c r="P288" s="276">
        <v>0.8</v>
      </c>
      <c r="Q288" s="404">
        <v>165</v>
      </c>
      <c r="R288" s="405" t="s">
        <v>167</v>
      </c>
      <c r="S288" s="403" t="s">
        <v>167</v>
      </c>
      <c r="T288" s="406" t="s">
        <v>178</v>
      </c>
      <c r="U288" s="282">
        <v>0.553</v>
      </c>
    </row>
    <row r="289" spans="1:21" s="401" customFormat="1" ht="12.75" customHeight="1">
      <c r="A289" s="545"/>
      <c r="B289" s="402">
        <v>1400</v>
      </c>
      <c r="C289" s="269">
        <f t="shared" si="20"/>
        <v>1470</v>
      </c>
      <c r="D289" s="270">
        <f t="shared" si="18"/>
        <v>1264200</v>
      </c>
      <c r="E289" s="271">
        <v>485</v>
      </c>
      <c r="F289" s="272">
        <f t="shared" si="17"/>
        <v>417100</v>
      </c>
      <c r="G289" s="273">
        <v>1594</v>
      </c>
      <c r="H289" s="270">
        <f t="shared" si="16"/>
        <v>1370840</v>
      </c>
      <c r="I289" s="274">
        <v>524.5</v>
      </c>
      <c r="J289" s="272">
        <f t="shared" si="13"/>
        <v>451070</v>
      </c>
      <c r="K289" s="275">
        <v>93</v>
      </c>
      <c r="L289" s="274">
        <v>92.2</v>
      </c>
      <c r="M289" s="276">
        <v>92.5</v>
      </c>
      <c r="N289" s="275">
        <v>7</v>
      </c>
      <c r="O289" s="403" t="s">
        <v>0</v>
      </c>
      <c r="P289" s="276">
        <v>0.8</v>
      </c>
      <c r="Q289" s="404">
        <v>165</v>
      </c>
      <c r="R289" s="405" t="s">
        <v>167</v>
      </c>
      <c r="S289" s="403" t="s">
        <v>167</v>
      </c>
      <c r="T289" s="406" t="s">
        <v>178</v>
      </c>
      <c r="U289" s="282">
        <v>0.645</v>
      </c>
    </row>
    <row r="290" spans="1:21" s="401" customFormat="1" ht="12.75" customHeight="1">
      <c r="A290" s="545"/>
      <c r="B290" s="402">
        <v>1600</v>
      </c>
      <c r="C290" s="269">
        <f t="shared" si="20"/>
        <v>1692</v>
      </c>
      <c r="D290" s="270">
        <f t="shared" si="18"/>
        <v>1455120</v>
      </c>
      <c r="E290" s="271">
        <v>560</v>
      </c>
      <c r="F290" s="272">
        <f t="shared" si="17"/>
        <v>481600</v>
      </c>
      <c r="G290" s="273">
        <v>1836</v>
      </c>
      <c r="H290" s="270">
        <f t="shared" si="16"/>
        <v>1578960</v>
      </c>
      <c r="I290" s="274">
        <v>605</v>
      </c>
      <c r="J290" s="272">
        <f t="shared" si="13"/>
        <v>520300</v>
      </c>
      <c r="K290" s="275">
        <v>93</v>
      </c>
      <c r="L290" s="274">
        <v>92.2</v>
      </c>
      <c r="M290" s="276">
        <v>92.6</v>
      </c>
      <c r="N290" s="275">
        <v>7</v>
      </c>
      <c r="O290" s="403" t="s">
        <v>0</v>
      </c>
      <c r="P290" s="276">
        <v>0.8</v>
      </c>
      <c r="Q290" s="404">
        <v>165</v>
      </c>
      <c r="R290" s="405" t="s">
        <v>167</v>
      </c>
      <c r="S290" s="403" t="s">
        <v>167</v>
      </c>
      <c r="T290" s="406" t="s">
        <v>178</v>
      </c>
      <c r="U290" s="282">
        <v>0.743</v>
      </c>
    </row>
    <row r="291" spans="1:21" s="401" customFormat="1" ht="12.75" customHeight="1">
      <c r="A291" s="545"/>
      <c r="B291" s="402">
        <v>1800</v>
      </c>
      <c r="C291" s="269">
        <f t="shared" si="20"/>
        <v>1908</v>
      </c>
      <c r="D291" s="270">
        <f t="shared" si="18"/>
        <v>1640880</v>
      </c>
      <c r="E291" s="271">
        <v>620</v>
      </c>
      <c r="F291" s="272">
        <f t="shared" si="17"/>
        <v>533200</v>
      </c>
      <c r="G291" s="273">
        <v>2069</v>
      </c>
      <c r="H291" s="270">
        <f t="shared" si="16"/>
        <v>1779340</v>
      </c>
      <c r="I291" s="274">
        <v>670</v>
      </c>
      <c r="J291" s="272">
        <f t="shared" si="13"/>
        <v>576200</v>
      </c>
      <c r="K291" s="275">
        <v>93</v>
      </c>
      <c r="L291" s="274">
        <v>92.2</v>
      </c>
      <c r="M291" s="276">
        <v>92.5</v>
      </c>
      <c r="N291" s="275">
        <v>7</v>
      </c>
      <c r="O291" s="403" t="s">
        <v>0</v>
      </c>
      <c r="P291" s="276">
        <v>0.8</v>
      </c>
      <c r="Q291" s="404">
        <v>165</v>
      </c>
      <c r="R291" s="405" t="s">
        <v>167</v>
      </c>
      <c r="S291" s="403" t="s">
        <v>167</v>
      </c>
      <c r="T291" s="406" t="s">
        <v>178</v>
      </c>
      <c r="U291" s="282">
        <v>0.837</v>
      </c>
    </row>
    <row r="292" spans="1:21" s="401" customFormat="1" ht="12.75" customHeight="1">
      <c r="A292" s="545"/>
      <c r="B292" s="402">
        <v>2000</v>
      </c>
      <c r="C292" s="269">
        <f t="shared" si="20"/>
        <v>2120</v>
      </c>
      <c r="D292" s="270">
        <f t="shared" si="18"/>
        <v>1823200</v>
      </c>
      <c r="E292" s="271">
        <v>700</v>
      </c>
      <c r="F292" s="272">
        <f t="shared" si="17"/>
        <v>602000</v>
      </c>
      <c r="G292" s="273">
        <v>2299</v>
      </c>
      <c r="H292" s="270">
        <f t="shared" si="16"/>
        <v>1977140</v>
      </c>
      <c r="I292" s="274">
        <v>756</v>
      </c>
      <c r="J292" s="272">
        <f t="shared" si="13"/>
        <v>650160</v>
      </c>
      <c r="K292" s="275">
        <v>93</v>
      </c>
      <c r="L292" s="274">
        <v>92.2</v>
      </c>
      <c r="M292" s="276">
        <v>92.6</v>
      </c>
      <c r="N292" s="275">
        <v>7</v>
      </c>
      <c r="O292" s="403" t="s">
        <v>0</v>
      </c>
      <c r="P292" s="276">
        <v>0.8</v>
      </c>
      <c r="Q292" s="404">
        <v>165</v>
      </c>
      <c r="R292" s="405" t="s">
        <v>167</v>
      </c>
      <c r="S292" s="403" t="s">
        <v>167</v>
      </c>
      <c r="T292" s="406" t="s">
        <v>178</v>
      </c>
      <c r="U292" s="282">
        <v>0.93</v>
      </c>
    </row>
    <row r="293" spans="1:21" s="401" customFormat="1" ht="12.75" customHeight="1">
      <c r="A293" s="545"/>
      <c r="B293" s="402">
        <v>2200</v>
      </c>
      <c r="C293" s="269">
        <f t="shared" si="20"/>
        <v>2340</v>
      </c>
      <c r="D293" s="270">
        <f t="shared" si="18"/>
        <v>2012400</v>
      </c>
      <c r="E293" s="271">
        <v>760</v>
      </c>
      <c r="F293" s="272">
        <f t="shared" si="17"/>
        <v>653600</v>
      </c>
      <c r="G293" s="273">
        <v>2538</v>
      </c>
      <c r="H293" s="270">
        <f t="shared" si="16"/>
        <v>2182680</v>
      </c>
      <c r="I293" s="274">
        <v>820</v>
      </c>
      <c r="J293" s="272">
        <f t="shared" si="13"/>
        <v>705200</v>
      </c>
      <c r="K293" s="275">
        <v>93</v>
      </c>
      <c r="L293" s="274">
        <v>92.2</v>
      </c>
      <c r="M293" s="276">
        <v>92.7</v>
      </c>
      <c r="N293" s="275">
        <v>7</v>
      </c>
      <c r="O293" s="403" t="s">
        <v>0</v>
      </c>
      <c r="P293" s="276">
        <v>0.8</v>
      </c>
      <c r="Q293" s="404">
        <v>165</v>
      </c>
      <c r="R293" s="405" t="s">
        <v>167</v>
      </c>
      <c r="S293" s="403" t="s">
        <v>167</v>
      </c>
      <c r="T293" s="406" t="s">
        <v>178</v>
      </c>
      <c r="U293" s="282">
        <v>1.027</v>
      </c>
    </row>
    <row r="294" spans="1:21" s="401" customFormat="1" ht="12.75" customHeight="1" thickBot="1">
      <c r="A294" s="546"/>
      <c r="B294" s="428">
        <v>2400</v>
      </c>
      <c r="C294" s="239">
        <f t="shared" si="20"/>
        <v>2540</v>
      </c>
      <c r="D294" s="240">
        <f t="shared" si="18"/>
        <v>2184400</v>
      </c>
      <c r="E294" s="241">
        <v>830</v>
      </c>
      <c r="F294" s="242">
        <f t="shared" si="17"/>
        <v>713800</v>
      </c>
      <c r="G294" s="243">
        <v>2754</v>
      </c>
      <c r="H294" s="240">
        <f t="shared" si="16"/>
        <v>2368440</v>
      </c>
      <c r="I294" s="244">
        <v>897</v>
      </c>
      <c r="J294" s="242">
        <f t="shared" si="13"/>
        <v>771420</v>
      </c>
      <c r="K294" s="245">
        <v>93</v>
      </c>
      <c r="L294" s="244">
        <v>92.2</v>
      </c>
      <c r="M294" s="246">
        <v>92.5</v>
      </c>
      <c r="N294" s="245">
        <v>7</v>
      </c>
      <c r="O294" s="421" t="s">
        <v>0</v>
      </c>
      <c r="P294" s="246">
        <v>0.8</v>
      </c>
      <c r="Q294" s="422">
        <v>165</v>
      </c>
      <c r="R294" s="423" t="s">
        <v>167</v>
      </c>
      <c r="S294" s="421" t="s">
        <v>167</v>
      </c>
      <c r="T294" s="424" t="s">
        <v>178</v>
      </c>
      <c r="U294" s="252">
        <v>1.115</v>
      </c>
    </row>
    <row r="295" spans="1:21" ht="12">
      <c r="A295" s="502" t="s">
        <v>209</v>
      </c>
      <c r="B295" s="345">
        <v>140</v>
      </c>
      <c r="C295" s="190">
        <f aca="true" t="shared" si="21" ref="C295:C301">B295</f>
        <v>140</v>
      </c>
      <c r="D295" s="290">
        <f t="shared" si="18"/>
        <v>120400</v>
      </c>
      <c r="E295" s="291">
        <f>C295/4</f>
        <v>35</v>
      </c>
      <c r="F295" s="292">
        <f t="shared" si="17"/>
        <v>30100</v>
      </c>
      <c r="G295" s="293">
        <v>148.4</v>
      </c>
      <c r="H295" s="290">
        <f t="shared" si="16"/>
        <v>127624</v>
      </c>
      <c r="I295" s="294">
        <f>G295/4</f>
        <v>37.1</v>
      </c>
      <c r="J295" s="292">
        <f t="shared" si="13"/>
        <v>31906</v>
      </c>
      <c r="K295" s="295">
        <v>94.3</v>
      </c>
      <c r="L295" s="294">
        <v>94.9</v>
      </c>
      <c r="M295" s="296">
        <v>94.9</v>
      </c>
      <c r="N295" s="295">
        <v>5.1</v>
      </c>
      <c r="O295" s="383" t="s">
        <v>0</v>
      </c>
      <c r="P295" s="393">
        <v>0.5</v>
      </c>
      <c r="Q295" s="384">
        <v>115</v>
      </c>
      <c r="R295" s="385">
        <v>11</v>
      </c>
      <c r="S295" s="383">
        <v>12.5</v>
      </c>
      <c r="T295" s="393">
        <v>13</v>
      </c>
      <c r="U295" s="301">
        <v>0.065</v>
      </c>
    </row>
    <row r="296" spans="1:21" ht="12" customHeight="1">
      <c r="A296" s="503"/>
      <c r="B296" s="346">
        <v>160</v>
      </c>
      <c r="C296" s="191">
        <f t="shared" si="21"/>
        <v>160</v>
      </c>
      <c r="D296" s="319">
        <f t="shared" si="18"/>
        <v>137600</v>
      </c>
      <c r="E296" s="320">
        <f aca="true" t="shared" si="22" ref="E296:E320">C296/4</f>
        <v>40</v>
      </c>
      <c r="F296" s="321">
        <f t="shared" si="17"/>
        <v>34400</v>
      </c>
      <c r="G296" s="322">
        <v>169.4</v>
      </c>
      <c r="H296" s="319">
        <f t="shared" si="16"/>
        <v>145684</v>
      </c>
      <c r="I296" s="323">
        <f aca="true" t="shared" si="23" ref="I296:I320">G296/4</f>
        <v>42.35</v>
      </c>
      <c r="J296" s="321">
        <f aca="true" t="shared" si="24" ref="J296:J320">I296*860</f>
        <v>36421</v>
      </c>
      <c r="K296" s="324">
        <v>94.5</v>
      </c>
      <c r="L296" s="323">
        <v>95</v>
      </c>
      <c r="M296" s="325">
        <v>94.5</v>
      </c>
      <c r="N296" s="324">
        <v>5</v>
      </c>
      <c r="O296" s="387" t="s">
        <v>0</v>
      </c>
      <c r="P296" s="381">
        <v>0.5</v>
      </c>
      <c r="Q296" s="382">
        <v>115</v>
      </c>
      <c r="R296" s="388">
        <v>11</v>
      </c>
      <c r="S296" s="387">
        <v>12.5</v>
      </c>
      <c r="T296" s="381">
        <v>13</v>
      </c>
      <c r="U296" s="330">
        <v>0.0742</v>
      </c>
    </row>
    <row r="297" spans="1:21" ht="12" customHeight="1">
      <c r="A297" s="503"/>
      <c r="B297" s="346">
        <v>180</v>
      </c>
      <c r="C297" s="191">
        <f t="shared" si="21"/>
        <v>180</v>
      </c>
      <c r="D297" s="319">
        <f t="shared" si="18"/>
        <v>154800</v>
      </c>
      <c r="E297" s="320">
        <f t="shared" si="22"/>
        <v>45</v>
      </c>
      <c r="F297" s="321">
        <f t="shared" si="17"/>
        <v>38700</v>
      </c>
      <c r="G297" s="322">
        <v>190.4</v>
      </c>
      <c r="H297" s="319">
        <f t="shared" si="16"/>
        <v>163744</v>
      </c>
      <c r="I297" s="323">
        <f t="shared" si="23"/>
        <v>47.6</v>
      </c>
      <c r="J297" s="321">
        <f t="shared" si="24"/>
        <v>40936</v>
      </c>
      <c r="K297" s="324">
        <v>94.5</v>
      </c>
      <c r="L297" s="323">
        <v>95</v>
      </c>
      <c r="M297" s="325">
        <v>94.7</v>
      </c>
      <c r="N297" s="324">
        <v>5</v>
      </c>
      <c r="O297" s="387" t="s">
        <v>0</v>
      </c>
      <c r="P297" s="381">
        <v>0.5</v>
      </c>
      <c r="Q297" s="382">
        <v>115</v>
      </c>
      <c r="R297" s="388">
        <v>11</v>
      </c>
      <c r="S297" s="387">
        <v>12.5</v>
      </c>
      <c r="T297" s="381">
        <v>13</v>
      </c>
      <c r="U297" s="330">
        <v>0.0834</v>
      </c>
    </row>
    <row r="298" spans="1:21" ht="12" customHeight="1">
      <c r="A298" s="503"/>
      <c r="B298" s="346">
        <v>200</v>
      </c>
      <c r="C298" s="191">
        <f t="shared" si="21"/>
        <v>200</v>
      </c>
      <c r="D298" s="319">
        <f t="shared" si="18"/>
        <v>172000</v>
      </c>
      <c r="E298" s="320">
        <f t="shared" si="22"/>
        <v>50</v>
      </c>
      <c r="F298" s="321">
        <f t="shared" si="17"/>
        <v>43000</v>
      </c>
      <c r="G298" s="322">
        <v>311.2</v>
      </c>
      <c r="H298" s="319">
        <f t="shared" si="16"/>
        <v>267632</v>
      </c>
      <c r="I298" s="323">
        <f t="shared" si="23"/>
        <v>77.8</v>
      </c>
      <c r="J298" s="321">
        <f t="shared" si="24"/>
        <v>66908</v>
      </c>
      <c r="K298" s="324">
        <v>94.7</v>
      </c>
      <c r="L298" s="323">
        <v>95.2</v>
      </c>
      <c r="M298" s="325">
        <v>95.1</v>
      </c>
      <c r="N298" s="324">
        <v>4.8</v>
      </c>
      <c r="O298" s="387" t="s">
        <v>0</v>
      </c>
      <c r="P298" s="381">
        <v>0.5</v>
      </c>
      <c r="Q298" s="382">
        <v>110</v>
      </c>
      <c r="R298" s="388">
        <v>11</v>
      </c>
      <c r="S298" s="387">
        <v>12.5</v>
      </c>
      <c r="T298" s="381">
        <v>13</v>
      </c>
      <c r="U298" s="330">
        <v>0.0926</v>
      </c>
    </row>
    <row r="299" spans="1:21" ht="12" customHeight="1">
      <c r="A299" s="503"/>
      <c r="B299" s="346">
        <v>240</v>
      </c>
      <c r="C299" s="191">
        <f t="shared" si="21"/>
        <v>240</v>
      </c>
      <c r="D299" s="319">
        <f>C299*860</f>
        <v>206400</v>
      </c>
      <c r="E299" s="320">
        <f t="shared" si="22"/>
        <v>60</v>
      </c>
      <c r="F299" s="321">
        <f>E299*860</f>
        <v>51600</v>
      </c>
      <c r="G299" s="322">
        <v>253</v>
      </c>
      <c r="H299" s="319">
        <f t="shared" si="16"/>
        <v>217580</v>
      </c>
      <c r="I299" s="323">
        <f t="shared" si="23"/>
        <v>63.25</v>
      </c>
      <c r="J299" s="321">
        <f t="shared" si="24"/>
        <v>54395</v>
      </c>
      <c r="K299" s="324">
        <v>94.9</v>
      </c>
      <c r="L299" s="323">
        <v>95.3</v>
      </c>
      <c r="M299" s="325">
        <v>95.1</v>
      </c>
      <c r="N299" s="324">
        <v>4.7</v>
      </c>
      <c r="O299" s="387" t="s">
        <v>0</v>
      </c>
      <c r="P299" s="381">
        <v>0.4</v>
      </c>
      <c r="Q299" s="382">
        <v>110</v>
      </c>
      <c r="R299" s="388">
        <v>11</v>
      </c>
      <c r="S299" s="387">
        <v>12.5</v>
      </c>
      <c r="T299" s="381">
        <v>13</v>
      </c>
      <c r="U299" s="330">
        <v>0.1108</v>
      </c>
    </row>
    <row r="300" spans="1:21" ht="12" customHeight="1">
      <c r="A300" s="503"/>
      <c r="B300" s="346">
        <v>300</v>
      </c>
      <c r="C300" s="191">
        <f t="shared" si="21"/>
        <v>300</v>
      </c>
      <c r="D300" s="319">
        <f>C300*860</f>
        <v>258000</v>
      </c>
      <c r="E300" s="320">
        <f t="shared" si="22"/>
        <v>75</v>
      </c>
      <c r="F300" s="321">
        <f>E300*860</f>
        <v>64500</v>
      </c>
      <c r="G300" s="322">
        <v>315.6</v>
      </c>
      <c r="H300" s="319">
        <f t="shared" si="16"/>
        <v>271416</v>
      </c>
      <c r="I300" s="323">
        <f t="shared" si="23"/>
        <v>78.9</v>
      </c>
      <c r="J300" s="321">
        <f t="shared" si="24"/>
        <v>67854</v>
      </c>
      <c r="K300" s="324">
        <v>95.1</v>
      </c>
      <c r="L300" s="323">
        <v>95.5</v>
      </c>
      <c r="M300" s="325">
        <v>95.3</v>
      </c>
      <c r="N300" s="324">
        <v>4.5</v>
      </c>
      <c r="O300" s="387" t="s">
        <v>0</v>
      </c>
      <c r="P300" s="381">
        <v>0.4</v>
      </c>
      <c r="Q300" s="382">
        <v>110</v>
      </c>
      <c r="R300" s="388">
        <v>11</v>
      </c>
      <c r="S300" s="387">
        <v>12.5</v>
      </c>
      <c r="T300" s="381">
        <v>13</v>
      </c>
      <c r="U300" s="330">
        <v>0.1382</v>
      </c>
    </row>
    <row r="301" spans="1:21" ht="12.75" customHeight="1" thickBot="1">
      <c r="A301" s="504"/>
      <c r="B301" s="347">
        <v>400</v>
      </c>
      <c r="C301" s="167">
        <f t="shared" si="21"/>
        <v>400</v>
      </c>
      <c r="D301" s="151">
        <f>C301*860</f>
        <v>344000</v>
      </c>
      <c r="E301" s="152">
        <f t="shared" si="22"/>
        <v>100</v>
      </c>
      <c r="F301" s="153">
        <f>E301*860</f>
        <v>86000</v>
      </c>
      <c r="G301" s="158">
        <v>420</v>
      </c>
      <c r="H301" s="151">
        <f t="shared" si="16"/>
        <v>361200</v>
      </c>
      <c r="I301" s="155">
        <f t="shared" si="23"/>
        <v>105</v>
      </c>
      <c r="J301" s="153">
        <f t="shared" si="24"/>
        <v>90300</v>
      </c>
      <c r="K301" s="154">
        <v>95.2</v>
      </c>
      <c r="L301" s="155">
        <v>95.6</v>
      </c>
      <c r="M301" s="302">
        <v>95.9</v>
      </c>
      <c r="N301" s="154">
        <v>4.4</v>
      </c>
      <c r="O301" s="159" t="s">
        <v>0</v>
      </c>
      <c r="P301" s="157">
        <v>0.4</v>
      </c>
      <c r="Q301" s="160">
        <v>110</v>
      </c>
      <c r="R301" s="156">
        <v>11</v>
      </c>
      <c r="S301" s="159">
        <v>12.5</v>
      </c>
      <c r="T301" s="157">
        <v>13</v>
      </c>
      <c r="U301" s="161">
        <v>0.184</v>
      </c>
    </row>
    <row r="302" spans="1:21" ht="12">
      <c r="A302" s="502" t="s">
        <v>49</v>
      </c>
      <c r="B302" s="345">
        <f>B115*2</f>
        <v>140</v>
      </c>
      <c r="C302" s="385">
        <f>C115*2</f>
        <v>140</v>
      </c>
      <c r="D302" s="290">
        <f>C302*860</f>
        <v>120400</v>
      </c>
      <c r="E302" s="291">
        <f t="shared" si="22"/>
        <v>35</v>
      </c>
      <c r="F302" s="292">
        <f>E302*860</f>
        <v>30100</v>
      </c>
      <c r="G302" s="293">
        <v>152.6</v>
      </c>
      <c r="H302" s="290">
        <f t="shared" si="16"/>
        <v>131236</v>
      </c>
      <c r="I302" s="294">
        <f t="shared" si="23"/>
        <v>38.15</v>
      </c>
      <c r="J302" s="292">
        <f t="shared" si="24"/>
        <v>32809</v>
      </c>
      <c r="K302" s="295">
        <v>92.6</v>
      </c>
      <c r="L302" s="294">
        <v>91.8</v>
      </c>
      <c r="M302" s="296">
        <v>90.1</v>
      </c>
      <c r="N302" s="295">
        <v>7.4</v>
      </c>
      <c r="O302" s="383" t="s">
        <v>0</v>
      </c>
      <c r="P302" s="393">
        <v>0.8</v>
      </c>
      <c r="Q302" s="384">
        <v>160</v>
      </c>
      <c r="R302" s="385" t="s">
        <v>56</v>
      </c>
      <c r="S302" s="383">
        <v>0</v>
      </c>
      <c r="T302" s="383" t="s">
        <v>208</v>
      </c>
      <c r="U302" s="446">
        <v>0.068</v>
      </c>
    </row>
    <row r="303" spans="1:21" ht="12">
      <c r="A303" s="503"/>
      <c r="B303" s="182">
        <f aca="true" t="shared" si="25" ref="B303:C318">B116*2</f>
        <v>160</v>
      </c>
      <c r="C303" s="447">
        <f t="shared" si="25"/>
        <v>160</v>
      </c>
      <c r="D303" s="448">
        <f aca="true" t="shared" si="26" ref="D303:D320">C303*860</f>
        <v>137600</v>
      </c>
      <c r="E303" s="449">
        <f t="shared" si="22"/>
        <v>40</v>
      </c>
      <c r="F303" s="450">
        <f aca="true" t="shared" si="27" ref="F303:F320">E303*860</f>
        <v>34400</v>
      </c>
      <c r="G303" s="322">
        <v>174.2</v>
      </c>
      <c r="H303" s="319">
        <f t="shared" si="16"/>
        <v>149812</v>
      </c>
      <c r="I303" s="323">
        <f t="shared" si="23"/>
        <v>43.55</v>
      </c>
      <c r="J303" s="321">
        <f t="shared" si="24"/>
        <v>37453</v>
      </c>
      <c r="K303" s="324">
        <v>92.6</v>
      </c>
      <c r="L303" s="323">
        <v>91.8</v>
      </c>
      <c r="M303" s="325">
        <v>90.1</v>
      </c>
      <c r="N303" s="324">
        <v>7.4</v>
      </c>
      <c r="O303" s="387" t="s">
        <v>0</v>
      </c>
      <c r="P303" s="381">
        <v>0.8</v>
      </c>
      <c r="Q303" s="382">
        <v>160</v>
      </c>
      <c r="R303" s="388" t="s">
        <v>56</v>
      </c>
      <c r="S303" s="387" t="s">
        <v>58</v>
      </c>
      <c r="T303" s="387" t="s">
        <v>208</v>
      </c>
      <c r="U303" s="451">
        <v>0.076</v>
      </c>
    </row>
    <row r="304" spans="1:21" ht="12">
      <c r="A304" s="503"/>
      <c r="B304" s="182">
        <f t="shared" si="25"/>
        <v>180</v>
      </c>
      <c r="C304" s="447">
        <f t="shared" si="25"/>
        <v>180</v>
      </c>
      <c r="D304" s="448">
        <f t="shared" si="26"/>
        <v>154800</v>
      </c>
      <c r="E304" s="449">
        <f t="shared" si="22"/>
        <v>45</v>
      </c>
      <c r="F304" s="450">
        <f t="shared" si="27"/>
        <v>38700</v>
      </c>
      <c r="G304" s="322">
        <v>196</v>
      </c>
      <c r="H304" s="319">
        <f t="shared" si="16"/>
        <v>168560</v>
      </c>
      <c r="I304" s="323">
        <f t="shared" si="23"/>
        <v>49</v>
      </c>
      <c r="J304" s="321">
        <f t="shared" si="24"/>
        <v>42140</v>
      </c>
      <c r="K304" s="324">
        <v>92.6</v>
      </c>
      <c r="L304" s="323">
        <v>91.8</v>
      </c>
      <c r="M304" s="325">
        <v>90.1</v>
      </c>
      <c r="N304" s="324">
        <v>7.4</v>
      </c>
      <c r="O304" s="387" t="s">
        <v>0</v>
      </c>
      <c r="P304" s="381">
        <v>0.8</v>
      </c>
      <c r="Q304" s="382">
        <v>160</v>
      </c>
      <c r="R304" s="388" t="s">
        <v>56</v>
      </c>
      <c r="S304" s="387" t="s">
        <v>58</v>
      </c>
      <c r="T304" s="387" t="s">
        <v>208</v>
      </c>
      <c r="U304" s="451">
        <v>0.086</v>
      </c>
    </row>
    <row r="305" spans="1:21" ht="12">
      <c r="A305" s="503"/>
      <c r="B305" s="182">
        <f t="shared" si="25"/>
        <v>200</v>
      </c>
      <c r="C305" s="447">
        <f t="shared" si="25"/>
        <v>200</v>
      </c>
      <c r="D305" s="448">
        <f t="shared" si="26"/>
        <v>172000</v>
      </c>
      <c r="E305" s="449">
        <f t="shared" si="22"/>
        <v>50</v>
      </c>
      <c r="F305" s="450">
        <f t="shared" si="27"/>
        <v>43000</v>
      </c>
      <c r="G305" s="322">
        <v>217.8</v>
      </c>
      <c r="H305" s="319">
        <f t="shared" si="16"/>
        <v>187308</v>
      </c>
      <c r="I305" s="323">
        <f t="shared" si="23"/>
        <v>54.45</v>
      </c>
      <c r="J305" s="321">
        <f t="shared" si="24"/>
        <v>46827</v>
      </c>
      <c r="K305" s="324">
        <v>92.6</v>
      </c>
      <c r="L305" s="323">
        <v>91.8</v>
      </c>
      <c r="M305" s="325">
        <v>90.1</v>
      </c>
      <c r="N305" s="324">
        <v>7.4</v>
      </c>
      <c r="O305" s="387" t="s">
        <v>0</v>
      </c>
      <c r="P305" s="381">
        <v>0.8</v>
      </c>
      <c r="Q305" s="382">
        <v>160</v>
      </c>
      <c r="R305" s="388" t="s">
        <v>56</v>
      </c>
      <c r="S305" s="387" t="s">
        <v>58</v>
      </c>
      <c r="T305" s="387" t="s">
        <v>208</v>
      </c>
      <c r="U305" s="451">
        <v>0.096</v>
      </c>
    </row>
    <row r="306" spans="1:21" ht="12">
      <c r="A306" s="503"/>
      <c r="B306" s="182">
        <f t="shared" si="25"/>
        <v>240</v>
      </c>
      <c r="C306" s="447">
        <f t="shared" si="25"/>
        <v>240</v>
      </c>
      <c r="D306" s="448">
        <f t="shared" si="26"/>
        <v>206400</v>
      </c>
      <c r="E306" s="449">
        <f t="shared" si="22"/>
        <v>60</v>
      </c>
      <c r="F306" s="450">
        <f t="shared" si="27"/>
        <v>51600</v>
      </c>
      <c r="G306" s="322">
        <v>261.4</v>
      </c>
      <c r="H306" s="319">
        <f t="shared" si="16"/>
        <v>224803.99999999997</v>
      </c>
      <c r="I306" s="323">
        <f t="shared" si="23"/>
        <v>65.35</v>
      </c>
      <c r="J306" s="321">
        <f t="shared" si="24"/>
        <v>56200.99999999999</v>
      </c>
      <c r="K306" s="324">
        <v>92.6</v>
      </c>
      <c r="L306" s="323">
        <v>91.8</v>
      </c>
      <c r="M306" s="325">
        <v>90.1</v>
      </c>
      <c r="N306" s="324">
        <v>7.4</v>
      </c>
      <c r="O306" s="387" t="s">
        <v>0</v>
      </c>
      <c r="P306" s="381">
        <v>0.8</v>
      </c>
      <c r="Q306" s="382">
        <v>160</v>
      </c>
      <c r="R306" s="388" t="s">
        <v>56</v>
      </c>
      <c r="S306" s="387" t="s">
        <v>58</v>
      </c>
      <c r="T306" s="387" t="s">
        <v>208</v>
      </c>
      <c r="U306" s="451">
        <v>0.114</v>
      </c>
    </row>
    <row r="307" spans="1:21" ht="12">
      <c r="A307" s="503"/>
      <c r="B307" s="182">
        <f t="shared" si="25"/>
        <v>300</v>
      </c>
      <c r="C307" s="447">
        <f t="shared" si="25"/>
        <v>300</v>
      </c>
      <c r="D307" s="448">
        <f t="shared" si="26"/>
        <v>258000</v>
      </c>
      <c r="E307" s="449">
        <f t="shared" si="22"/>
        <v>75</v>
      </c>
      <c r="F307" s="450">
        <f t="shared" si="27"/>
        <v>64500</v>
      </c>
      <c r="G307" s="322">
        <v>326.8</v>
      </c>
      <c r="H307" s="319">
        <f t="shared" si="16"/>
        <v>281048</v>
      </c>
      <c r="I307" s="323">
        <f t="shared" si="23"/>
        <v>81.7</v>
      </c>
      <c r="J307" s="321">
        <f t="shared" si="24"/>
        <v>70262</v>
      </c>
      <c r="K307" s="324">
        <v>92.6</v>
      </c>
      <c r="L307" s="323">
        <v>91.8</v>
      </c>
      <c r="M307" s="325">
        <v>90.1</v>
      </c>
      <c r="N307" s="324">
        <v>7.4</v>
      </c>
      <c r="O307" s="387" t="s">
        <v>0</v>
      </c>
      <c r="P307" s="381">
        <v>0.8</v>
      </c>
      <c r="Q307" s="382">
        <v>160</v>
      </c>
      <c r="R307" s="388" t="s">
        <v>56</v>
      </c>
      <c r="S307" s="387" t="s">
        <v>58</v>
      </c>
      <c r="T307" s="387" t="s">
        <v>208</v>
      </c>
      <c r="U307" s="451">
        <v>0.144</v>
      </c>
    </row>
    <row r="308" spans="1:21" ht="12">
      <c r="A308" s="503"/>
      <c r="B308" s="182">
        <f t="shared" si="25"/>
        <v>400</v>
      </c>
      <c r="C308" s="447">
        <f t="shared" si="25"/>
        <v>400</v>
      </c>
      <c r="D308" s="448">
        <f t="shared" si="26"/>
        <v>344000</v>
      </c>
      <c r="E308" s="449">
        <f t="shared" si="22"/>
        <v>100</v>
      </c>
      <c r="F308" s="450">
        <f t="shared" si="27"/>
        <v>86000</v>
      </c>
      <c r="G308" s="322">
        <v>435.8</v>
      </c>
      <c r="H308" s="319">
        <f t="shared" si="16"/>
        <v>374788</v>
      </c>
      <c r="I308" s="323">
        <f t="shared" si="23"/>
        <v>108.95</v>
      </c>
      <c r="J308" s="321">
        <f t="shared" si="24"/>
        <v>93697</v>
      </c>
      <c r="K308" s="324">
        <v>92.6</v>
      </c>
      <c r="L308" s="323">
        <v>91.8</v>
      </c>
      <c r="M308" s="325">
        <v>90.2</v>
      </c>
      <c r="N308" s="324">
        <v>7.4</v>
      </c>
      <c r="O308" s="387" t="s">
        <v>0</v>
      </c>
      <c r="P308" s="381">
        <v>0.8</v>
      </c>
      <c r="Q308" s="382">
        <v>160</v>
      </c>
      <c r="R308" s="388" t="s">
        <v>56</v>
      </c>
      <c r="S308" s="387" t="s">
        <v>58</v>
      </c>
      <c r="T308" s="387" t="s">
        <v>208</v>
      </c>
      <c r="U308" s="451">
        <v>0.192</v>
      </c>
    </row>
    <row r="309" spans="1:21" ht="12">
      <c r="A309" s="503"/>
      <c r="B309" s="182">
        <f t="shared" si="25"/>
        <v>500</v>
      </c>
      <c r="C309" s="447">
        <f t="shared" si="25"/>
        <v>500</v>
      </c>
      <c r="D309" s="448">
        <f t="shared" si="26"/>
        <v>430000</v>
      </c>
      <c r="E309" s="449">
        <f t="shared" si="22"/>
        <v>125</v>
      </c>
      <c r="F309" s="450">
        <f t="shared" si="27"/>
        <v>107500</v>
      </c>
      <c r="G309" s="322">
        <v>544.6</v>
      </c>
      <c r="H309" s="319">
        <f t="shared" si="16"/>
        <v>468356</v>
      </c>
      <c r="I309" s="323">
        <f t="shared" si="23"/>
        <v>136.15</v>
      </c>
      <c r="J309" s="321">
        <f t="shared" si="24"/>
        <v>117089</v>
      </c>
      <c r="K309" s="324">
        <v>92.6</v>
      </c>
      <c r="L309" s="323">
        <v>91.8</v>
      </c>
      <c r="M309" s="325">
        <v>90.2</v>
      </c>
      <c r="N309" s="324">
        <v>7.4</v>
      </c>
      <c r="O309" s="387" t="s">
        <v>0</v>
      </c>
      <c r="P309" s="381">
        <v>0.8</v>
      </c>
      <c r="Q309" s="382">
        <v>160</v>
      </c>
      <c r="R309" s="388" t="s">
        <v>56</v>
      </c>
      <c r="S309" s="387" t="s">
        <v>58</v>
      </c>
      <c r="T309" s="387" t="s">
        <v>208</v>
      </c>
      <c r="U309" s="451">
        <v>0.24</v>
      </c>
    </row>
    <row r="310" spans="1:21" ht="12">
      <c r="A310" s="503"/>
      <c r="B310" s="182">
        <f t="shared" si="25"/>
        <v>600</v>
      </c>
      <c r="C310" s="447">
        <f t="shared" si="25"/>
        <v>600</v>
      </c>
      <c r="D310" s="448">
        <f t="shared" si="26"/>
        <v>516000</v>
      </c>
      <c r="E310" s="449">
        <f t="shared" si="22"/>
        <v>150</v>
      </c>
      <c r="F310" s="450">
        <f t="shared" si="27"/>
        <v>129000</v>
      </c>
      <c r="G310" s="322">
        <v>653.4</v>
      </c>
      <c r="H310" s="319">
        <f t="shared" si="16"/>
        <v>561924</v>
      </c>
      <c r="I310" s="323">
        <f t="shared" si="23"/>
        <v>163.35</v>
      </c>
      <c r="J310" s="321">
        <f t="shared" si="24"/>
        <v>140481</v>
      </c>
      <c r="K310" s="324">
        <v>92.6</v>
      </c>
      <c r="L310" s="323">
        <v>91.8</v>
      </c>
      <c r="M310" s="325">
        <v>90.2</v>
      </c>
      <c r="N310" s="324">
        <v>7.4</v>
      </c>
      <c r="O310" s="387" t="s">
        <v>0</v>
      </c>
      <c r="P310" s="381">
        <v>0.8</v>
      </c>
      <c r="Q310" s="382">
        <v>160</v>
      </c>
      <c r="R310" s="388" t="s">
        <v>56</v>
      </c>
      <c r="S310" s="387" t="s">
        <v>58</v>
      </c>
      <c r="T310" s="387" t="s">
        <v>208</v>
      </c>
      <c r="U310" s="451">
        <v>0.288</v>
      </c>
    </row>
    <row r="311" spans="1:21" ht="12">
      <c r="A311" s="503"/>
      <c r="B311" s="182">
        <f t="shared" si="25"/>
        <v>700</v>
      </c>
      <c r="C311" s="447">
        <f t="shared" si="25"/>
        <v>700</v>
      </c>
      <c r="D311" s="448">
        <f t="shared" si="26"/>
        <v>602000</v>
      </c>
      <c r="E311" s="449">
        <f t="shared" si="22"/>
        <v>175</v>
      </c>
      <c r="F311" s="450">
        <f t="shared" si="27"/>
        <v>150500</v>
      </c>
      <c r="G311" s="322">
        <v>762.4</v>
      </c>
      <c r="H311" s="319">
        <f t="shared" si="16"/>
        <v>655664</v>
      </c>
      <c r="I311" s="323">
        <f t="shared" si="23"/>
        <v>190.6</v>
      </c>
      <c r="J311" s="321">
        <f t="shared" si="24"/>
        <v>163916</v>
      </c>
      <c r="K311" s="324">
        <v>92.6</v>
      </c>
      <c r="L311" s="323">
        <v>91.8</v>
      </c>
      <c r="M311" s="325">
        <v>90.2</v>
      </c>
      <c r="N311" s="324">
        <v>7.4</v>
      </c>
      <c r="O311" s="387" t="s">
        <v>0</v>
      </c>
      <c r="P311" s="381">
        <v>0.8</v>
      </c>
      <c r="Q311" s="382">
        <v>160</v>
      </c>
      <c r="R311" s="388" t="s">
        <v>56</v>
      </c>
      <c r="S311" s="387" t="s">
        <v>58</v>
      </c>
      <c r="T311" s="387" t="s">
        <v>208</v>
      </c>
      <c r="U311" s="451">
        <v>0.336</v>
      </c>
    </row>
    <row r="312" spans="1:21" ht="12">
      <c r="A312" s="503"/>
      <c r="B312" s="182">
        <f t="shared" si="25"/>
        <v>840</v>
      </c>
      <c r="C312" s="447">
        <f t="shared" si="25"/>
        <v>840</v>
      </c>
      <c r="D312" s="448">
        <f t="shared" si="26"/>
        <v>722400</v>
      </c>
      <c r="E312" s="449">
        <f t="shared" si="22"/>
        <v>210</v>
      </c>
      <c r="F312" s="450">
        <f t="shared" si="27"/>
        <v>180600</v>
      </c>
      <c r="G312" s="322">
        <v>914.2</v>
      </c>
      <c r="H312" s="319">
        <f t="shared" si="16"/>
        <v>786212</v>
      </c>
      <c r="I312" s="323">
        <f t="shared" si="23"/>
        <v>228.55</v>
      </c>
      <c r="J312" s="321">
        <f t="shared" si="24"/>
        <v>196553</v>
      </c>
      <c r="K312" s="324">
        <v>92.6</v>
      </c>
      <c r="L312" s="323">
        <v>91.9</v>
      </c>
      <c r="M312" s="325">
        <v>90.2</v>
      </c>
      <c r="N312" s="324">
        <v>7.4</v>
      </c>
      <c r="O312" s="387" t="s">
        <v>0</v>
      </c>
      <c r="P312" s="381">
        <v>0.7</v>
      </c>
      <c r="Q312" s="382">
        <v>160</v>
      </c>
      <c r="R312" s="388" t="s">
        <v>56</v>
      </c>
      <c r="S312" s="387" t="s">
        <v>58</v>
      </c>
      <c r="T312" s="387" t="s">
        <v>208</v>
      </c>
      <c r="U312" s="451">
        <v>0.402</v>
      </c>
    </row>
    <row r="313" spans="1:21" ht="12">
      <c r="A313" s="503"/>
      <c r="B313" s="182">
        <f t="shared" si="25"/>
        <v>1020</v>
      </c>
      <c r="C313" s="447">
        <f t="shared" si="25"/>
        <v>1020</v>
      </c>
      <c r="D313" s="448">
        <f t="shared" si="26"/>
        <v>877200</v>
      </c>
      <c r="E313" s="449">
        <f t="shared" si="22"/>
        <v>255</v>
      </c>
      <c r="F313" s="450">
        <f t="shared" si="27"/>
        <v>219300</v>
      </c>
      <c r="G313" s="322">
        <v>1105</v>
      </c>
      <c r="H313" s="319">
        <f t="shared" si="16"/>
        <v>950300</v>
      </c>
      <c r="I313" s="323">
        <f t="shared" si="23"/>
        <v>276.25</v>
      </c>
      <c r="J313" s="321">
        <f t="shared" si="24"/>
        <v>237575</v>
      </c>
      <c r="K313" s="324">
        <v>93</v>
      </c>
      <c r="L313" s="323">
        <v>92.3</v>
      </c>
      <c r="M313" s="325">
        <v>90.2</v>
      </c>
      <c r="N313" s="324">
        <v>7</v>
      </c>
      <c r="O313" s="387" t="s">
        <v>0</v>
      </c>
      <c r="P313" s="381">
        <v>0.7</v>
      </c>
      <c r="Q313" s="382">
        <v>160</v>
      </c>
      <c r="R313" s="388" t="s">
        <v>56</v>
      </c>
      <c r="S313" s="387" t="s">
        <v>58</v>
      </c>
      <c r="T313" s="387" t="s">
        <v>208</v>
      </c>
      <c r="U313" s="451">
        <v>0.486</v>
      </c>
    </row>
    <row r="314" spans="1:21" ht="12">
      <c r="A314" s="503"/>
      <c r="B314" s="182">
        <f t="shared" si="25"/>
        <v>1260</v>
      </c>
      <c r="C314" s="447">
        <f t="shared" si="25"/>
        <v>1260</v>
      </c>
      <c r="D314" s="448">
        <f t="shared" si="26"/>
        <v>1083600</v>
      </c>
      <c r="E314" s="449">
        <f t="shared" si="22"/>
        <v>315</v>
      </c>
      <c r="F314" s="450">
        <f t="shared" si="27"/>
        <v>270900</v>
      </c>
      <c r="G314" s="322">
        <v>1365.2</v>
      </c>
      <c r="H314" s="319">
        <f t="shared" si="16"/>
        <v>1174072</v>
      </c>
      <c r="I314" s="323">
        <f t="shared" si="23"/>
        <v>341.3</v>
      </c>
      <c r="J314" s="321">
        <f t="shared" si="24"/>
        <v>293518</v>
      </c>
      <c r="K314" s="324">
        <v>93</v>
      </c>
      <c r="L314" s="323">
        <v>92.3</v>
      </c>
      <c r="M314" s="325">
        <v>90.2</v>
      </c>
      <c r="N314" s="324">
        <v>7</v>
      </c>
      <c r="O314" s="387" t="s">
        <v>0</v>
      </c>
      <c r="P314" s="381">
        <v>0.7</v>
      </c>
      <c r="Q314" s="382">
        <v>160</v>
      </c>
      <c r="R314" s="388" t="s">
        <v>56</v>
      </c>
      <c r="S314" s="387" t="s">
        <v>58</v>
      </c>
      <c r="T314" s="387" t="s">
        <v>208</v>
      </c>
      <c r="U314" s="451">
        <v>0.6</v>
      </c>
    </row>
    <row r="315" spans="1:21" ht="12">
      <c r="A315" s="503"/>
      <c r="B315" s="182">
        <f t="shared" si="25"/>
        <v>1500</v>
      </c>
      <c r="C315" s="447">
        <f t="shared" si="25"/>
        <v>1500</v>
      </c>
      <c r="D315" s="448">
        <f t="shared" si="26"/>
        <v>1290000</v>
      </c>
      <c r="E315" s="449">
        <f t="shared" si="22"/>
        <v>375</v>
      </c>
      <c r="F315" s="450">
        <f t="shared" si="27"/>
        <v>322500</v>
      </c>
      <c r="G315" s="322">
        <v>1625.2</v>
      </c>
      <c r="H315" s="319">
        <f t="shared" si="16"/>
        <v>1397672</v>
      </c>
      <c r="I315" s="323">
        <f t="shared" si="23"/>
        <v>406.3</v>
      </c>
      <c r="J315" s="321">
        <f t="shared" si="24"/>
        <v>349418</v>
      </c>
      <c r="K315" s="324">
        <v>93</v>
      </c>
      <c r="L315" s="323">
        <v>92.3</v>
      </c>
      <c r="M315" s="325">
        <v>90.2</v>
      </c>
      <c r="N315" s="324">
        <v>7</v>
      </c>
      <c r="O315" s="387" t="s">
        <v>0</v>
      </c>
      <c r="P315" s="381">
        <v>0.7</v>
      </c>
      <c r="Q315" s="382">
        <v>160</v>
      </c>
      <c r="R315" s="388" t="s">
        <v>56</v>
      </c>
      <c r="S315" s="387" t="s">
        <v>58</v>
      </c>
      <c r="T315" s="387" t="s">
        <v>208</v>
      </c>
      <c r="U315" s="451">
        <v>0.714</v>
      </c>
    </row>
    <row r="316" spans="1:21" ht="12">
      <c r="A316" s="503"/>
      <c r="B316" s="182">
        <f t="shared" si="25"/>
        <v>1740</v>
      </c>
      <c r="C316" s="447">
        <f t="shared" si="25"/>
        <v>1740</v>
      </c>
      <c r="D316" s="448">
        <f t="shared" si="26"/>
        <v>1496400</v>
      </c>
      <c r="E316" s="449">
        <f t="shared" si="22"/>
        <v>435</v>
      </c>
      <c r="F316" s="450">
        <f t="shared" si="27"/>
        <v>374100</v>
      </c>
      <c r="G316" s="322">
        <v>1185.2</v>
      </c>
      <c r="H316" s="319">
        <f t="shared" si="16"/>
        <v>1019272</v>
      </c>
      <c r="I316" s="323">
        <f t="shared" si="23"/>
        <v>296.3</v>
      </c>
      <c r="J316" s="321">
        <f t="shared" si="24"/>
        <v>254818</v>
      </c>
      <c r="K316" s="324">
        <v>93</v>
      </c>
      <c r="L316" s="323">
        <v>92.3</v>
      </c>
      <c r="M316" s="325">
        <v>90.2</v>
      </c>
      <c r="N316" s="324">
        <v>7</v>
      </c>
      <c r="O316" s="387" t="s">
        <v>0</v>
      </c>
      <c r="P316" s="381">
        <v>0.7</v>
      </c>
      <c r="Q316" s="382">
        <v>160</v>
      </c>
      <c r="R316" s="388" t="s">
        <v>56</v>
      </c>
      <c r="S316" s="387" t="s">
        <v>58</v>
      </c>
      <c r="T316" s="387" t="s">
        <v>208</v>
      </c>
      <c r="U316" s="451">
        <v>0.83</v>
      </c>
    </row>
    <row r="317" spans="1:21" ht="12">
      <c r="A317" s="503"/>
      <c r="B317" s="182">
        <f t="shared" si="25"/>
        <v>1940</v>
      </c>
      <c r="C317" s="447">
        <f t="shared" si="25"/>
        <v>1940</v>
      </c>
      <c r="D317" s="448">
        <f t="shared" si="26"/>
        <v>1668400</v>
      </c>
      <c r="E317" s="449">
        <f t="shared" si="22"/>
        <v>485</v>
      </c>
      <c r="F317" s="450">
        <f t="shared" si="27"/>
        <v>417100</v>
      </c>
      <c r="G317" s="322">
        <v>2101.8</v>
      </c>
      <c r="H317" s="319">
        <f t="shared" si="16"/>
        <v>1807548.0000000002</v>
      </c>
      <c r="I317" s="323">
        <f t="shared" si="23"/>
        <v>525.45</v>
      </c>
      <c r="J317" s="321">
        <f t="shared" si="24"/>
        <v>451887.00000000006</v>
      </c>
      <c r="K317" s="324">
        <v>93</v>
      </c>
      <c r="L317" s="323">
        <v>92.3</v>
      </c>
      <c r="M317" s="325">
        <v>90.2</v>
      </c>
      <c r="N317" s="324">
        <v>7</v>
      </c>
      <c r="O317" s="387" t="s">
        <v>0</v>
      </c>
      <c r="P317" s="381">
        <v>0.7</v>
      </c>
      <c r="Q317" s="382">
        <v>160</v>
      </c>
      <c r="R317" s="388" t="s">
        <v>56</v>
      </c>
      <c r="S317" s="387" t="s">
        <v>58</v>
      </c>
      <c r="T317" s="387" t="s">
        <v>208</v>
      </c>
      <c r="U317" s="451">
        <v>0.824</v>
      </c>
    </row>
    <row r="318" spans="1:21" ht="12">
      <c r="A318" s="503"/>
      <c r="B318" s="182">
        <f t="shared" si="25"/>
        <v>2060</v>
      </c>
      <c r="C318" s="447">
        <f t="shared" si="25"/>
        <v>2060</v>
      </c>
      <c r="D318" s="448">
        <f t="shared" si="26"/>
        <v>1771600</v>
      </c>
      <c r="E318" s="449">
        <f t="shared" si="22"/>
        <v>515</v>
      </c>
      <c r="F318" s="450">
        <f t="shared" si="27"/>
        <v>442900</v>
      </c>
      <c r="G318" s="322">
        <v>2231.8</v>
      </c>
      <c r="H318" s="319">
        <f t="shared" si="16"/>
        <v>1919348.0000000002</v>
      </c>
      <c r="I318" s="323">
        <f t="shared" si="23"/>
        <v>557.95</v>
      </c>
      <c r="J318" s="321">
        <f t="shared" si="24"/>
        <v>479837.00000000006</v>
      </c>
      <c r="K318" s="324">
        <v>93</v>
      </c>
      <c r="L318" s="323">
        <v>92.3</v>
      </c>
      <c r="M318" s="325">
        <v>90.2</v>
      </c>
      <c r="N318" s="324">
        <v>7</v>
      </c>
      <c r="O318" s="387" t="s">
        <v>0</v>
      </c>
      <c r="P318" s="381">
        <v>0.7</v>
      </c>
      <c r="Q318" s="382">
        <v>160</v>
      </c>
      <c r="R318" s="388" t="s">
        <v>56</v>
      </c>
      <c r="S318" s="387" t="s">
        <v>58</v>
      </c>
      <c r="T318" s="387" t="s">
        <v>208</v>
      </c>
      <c r="U318" s="451">
        <v>0.982</v>
      </c>
    </row>
    <row r="319" spans="1:21" ht="12">
      <c r="A319" s="503"/>
      <c r="B319" s="182">
        <f>B132*2</f>
        <v>2400</v>
      </c>
      <c r="C319" s="447">
        <f>C132*2</f>
        <v>2400</v>
      </c>
      <c r="D319" s="448">
        <f t="shared" si="26"/>
        <v>2064000</v>
      </c>
      <c r="E319" s="449">
        <f t="shared" si="22"/>
        <v>600</v>
      </c>
      <c r="F319" s="450">
        <f t="shared" si="27"/>
        <v>516000</v>
      </c>
      <c r="G319" s="322">
        <v>2600.2</v>
      </c>
      <c r="H319" s="319">
        <f t="shared" si="16"/>
        <v>2236172</v>
      </c>
      <c r="I319" s="323">
        <f t="shared" si="23"/>
        <v>650.05</v>
      </c>
      <c r="J319" s="321">
        <f t="shared" si="24"/>
        <v>559043</v>
      </c>
      <c r="K319" s="324">
        <v>93</v>
      </c>
      <c r="L319" s="323">
        <v>92.3</v>
      </c>
      <c r="M319" s="325">
        <v>90.2</v>
      </c>
      <c r="N319" s="324">
        <v>7</v>
      </c>
      <c r="O319" s="387" t="s">
        <v>0</v>
      </c>
      <c r="P319" s="381">
        <v>0.7</v>
      </c>
      <c r="Q319" s="382">
        <v>160</v>
      </c>
      <c r="R319" s="388" t="s">
        <v>56</v>
      </c>
      <c r="S319" s="387" t="s">
        <v>167</v>
      </c>
      <c r="T319" s="387" t="s">
        <v>208</v>
      </c>
      <c r="U319" s="451">
        <v>1.144</v>
      </c>
    </row>
    <row r="320" spans="1:21" ht="12.75" thickBot="1">
      <c r="A320" s="504"/>
      <c r="B320" s="183">
        <f>B133*2</f>
        <v>2600</v>
      </c>
      <c r="C320" s="452">
        <f>C133*2</f>
        <v>2600</v>
      </c>
      <c r="D320" s="350">
        <f t="shared" si="26"/>
        <v>2236000</v>
      </c>
      <c r="E320" s="351">
        <f t="shared" si="22"/>
        <v>650</v>
      </c>
      <c r="F320" s="352">
        <f t="shared" si="27"/>
        <v>559000</v>
      </c>
      <c r="G320" s="158">
        <v>2817</v>
      </c>
      <c r="H320" s="151">
        <f t="shared" si="16"/>
        <v>2422620</v>
      </c>
      <c r="I320" s="155">
        <f t="shared" si="23"/>
        <v>704.25</v>
      </c>
      <c r="J320" s="153">
        <f t="shared" si="24"/>
        <v>605655</v>
      </c>
      <c r="K320" s="154">
        <v>93.1</v>
      </c>
      <c r="L320" s="155">
        <v>92.3</v>
      </c>
      <c r="M320" s="302">
        <v>90.2</v>
      </c>
      <c r="N320" s="154">
        <v>7</v>
      </c>
      <c r="O320" s="159" t="s">
        <v>0</v>
      </c>
      <c r="P320" s="157">
        <v>0.7</v>
      </c>
      <c r="Q320" s="160">
        <v>160</v>
      </c>
      <c r="R320" s="156" t="s">
        <v>56</v>
      </c>
      <c r="S320" s="159" t="s">
        <v>167</v>
      </c>
      <c r="T320" s="159" t="s">
        <v>208</v>
      </c>
      <c r="U320" s="453">
        <v>1.24</v>
      </c>
    </row>
  </sheetData>
  <sheetProtection password="CFC1" sheet="1" objects="1" scenarios="1"/>
  <mergeCells count="54">
    <mergeCell ref="C2:E3"/>
    <mergeCell ref="F2:F3"/>
    <mergeCell ref="A302:A320"/>
    <mergeCell ref="A241:A250"/>
    <mergeCell ref="A251:A260"/>
    <mergeCell ref="A261:A270"/>
    <mergeCell ref="A271:A282"/>
    <mergeCell ref="A283:A294"/>
    <mergeCell ref="A295:A301"/>
    <mergeCell ref="A207:A216"/>
    <mergeCell ref="A221:A230"/>
    <mergeCell ref="A231:A240"/>
    <mergeCell ref="A141:A163"/>
    <mergeCell ref="A164:A173"/>
    <mergeCell ref="A174:A196"/>
    <mergeCell ref="A197:A206"/>
    <mergeCell ref="A87:A90"/>
    <mergeCell ref="A94:A103"/>
    <mergeCell ref="A104:A114"/>
    <mergeCell ref="A115:A140"/>
    <mergeCell ref="A91:A93"/>
    <mergeCell ref="A217:A220"/>
    <mergeCell ref="A47:A48"/>
    <mergeCell ref="A53:A54"/>
    <mergeCell ref="A49:A51"/>
    <mergeCell ref="A69:A72"/>
    <mergeCell ref="A73:A76"/>
    <mergeCell ref="A77:A80"/>
    <mergeCell ref="A55:A58"/>
    <mergeCell ref="A59:A62"/>
    <mergeCell ref="A63:A66"/>
    <mergeCell ref="A67:A68"/>
    <mergeCell ref="A24:A25"/>
    <mergeCell ref="G6:H6"/>
    <mergeCell ref="I6:J6"/>
    <mergeCell ref="A34:A35"/>
    <mergeCell ref="A36:A37"/>
    <mergeCell ref="A38:A46"/>
    <mergeCell ref="R5:T6"/>
    <mergeCell ref="U5:U6"/>
    <mergeCell ref="N6:O6"/>
    <mergeCell ref="P6:P7"/>
    <mergeCell ref="N5:P5"/>
    <mergeCell ref="E6:F6"/>
    <mergeCell ref="A28:A33"/>
    <mergeCell ref="Q5:Q6"/>
    <mergeCell ref="A16:A18"/>
    <mergeCell ref="A19:A23"/>
    <mergeCell ref="A12:A13"/>
    <mergeCell ref="A5:B6"/>
    <mergeCell ref="C5:F5"/>
    <mergeCell ref="G5:J5"/>
    <mergeCell ref="K5:M5"/>
    <mergeCell ref="C6:D6"/>
  </mergeCells>
  <hyperlinks>
    <hyperlink ref="C2:F3" r:id="rId1" display="Passare a tabella valori per generatori di calore a condensazione"/>
  </hyperlinks>
  <printOptions/>
  <pageMargins left="0.3937007874015748" right="0.3937007874015748" top="0.3937007874015748" bottom="0.3937007874015748" header="0.5118110236220472" footer="0.5118110236220472"/>
  <pageSetup fitToHeight="5" fitToWidth="1" orientation="landscape" paperSize="9" scale="57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V226"/>
  <sheetViews>
    <sheetView showGridLines="0" zoomScale="115" zoomScaleNormal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"/>
    </sheetView>
  </sheetViews>
  <sheetFormatPr defaultColWidth="10.8515625" defaultRowHeight="12.75"/>
  <cols>
    <col min="1" max="1" width="17.421875" style="169" customWidth="1"/>
    <col min="2" max="2" width="20.00390625" style="64" customWidth="1"/>
    <col min="3" max="3" width="9.7109375" style="1" customWidth="1"/>
    <col min="4" max="4" width="7.8515625" style="1" bestFit="1" customWidth="1"/>
    <col min="5" max="5" width="7.421875" style="56" bestFit="1" customWidth="1"/>
    <col min="6" max="6" width="6.421875" style="59" bestFit="1" customWidth="1"/>
    <col min="7" max="7" width="7.421875" style="56" bestFit="1" customWidth="1"/>
    <col min="8" max="8" width="6.421875" style="65" bestFit="1" customWidth="1"/>
    <col min="9" max="9" width="7.421875" style="56" bestFit="1" customWidth="1"/>
    <col min="10" max="10" width="5.421875" style="65" bestFit="1" customWidth="1"/>
    <col min="11" max="11" width="7.421875" style="56" bestFit="1" customWidth="1"/>
    <col min="12" max="12" width="12.8515625" style="1" customWidth="1"/>
    <col min="13" max="13" width="12.8515625" style="65" customWidth="1"/>
    <col min="14" max="14" width="12.8515625" style="1" customWidth="1"/>
    <col min="15" max="16" width="11.7109375" style="1" customWidth="1"/>
    <col min="17" max="17" width="11.28125" style="1" bestFit="1" customWidth="1"/>
    <col min="18" max="18" width="13.7109375" style="1" bestFit="1" customWidth="1"/>
    <col min="19" max="19" width="8.28125" style="1" bestFit="1" customWidth="1"/>
    <col min="20" max="20" width="9.28125" style="1" bestFit="1" customWidth="1"/>
    <col min="21" max="21" width="7.421875" style="1" bestFit="1" customWidth="1"/>
    <col min="22" max="22" width="11.140625" style="62" bestFit="1" customWidth="1"/>
    <col min="23" max="16384" width="10.8515625" style="1" customWidth="1"/>
  </cols>
  <sheetData>
    <row r="1" spans="4:5" ht="66.75" customHeight="1" thickBot="1">
      <c r="D1" s="462"/>
      <c r="E1" s="56" t="s">
        <v>4</v>
      </c>
    </row>
    <row r="2" spans="1:22" ht="24" customHeight="1">
      <c r="A2" s="170" t="s">
        <v>82</v>
      </c>
      <c r="B2" s="501"/>
      <c r="D2" s="595" t="s">
        <v>85</v>
      </c>
      <c r="E2" s="596"/>
      <c r="F2" s="596"/>
      <c r="G2" s="597"/>
      <c r="H2" s="577" t="s">
        <v>86</v>
      </c>
      <c r="I2" s="578"/>
      <c r="J2" s="578"/>
      <c r="K2" s="579"/>
      <c r="L2" s="577" t="s">
        <v>87</v>
      </c>
      <c r="M2" s="578"/>
      <c r="N2" s="579"/>
      <c r="O2" s="580" t="s">
        <v>88</v>
      </c>
      <c r="P2" s="581"/>
      <c r="Q2" s="582"/>
      <c r="R2" s="573" t="s">
        <v>103</v>
      </c>
      <c r="S2" s="519" t="s">
        <v>73</v>
      </c>
      <c r="T2" s="566"/>
      <c r="U2" s="567"/>
      <c r="V2" s="564" t="s">
        <v>108</v>
      </c>
    </row>
    <row r="3" spans="4:22" ht="12">
      <c r="D3" s="598" t="s">
        <v>90</v>
      </c>
      <c r="E3" s="599"/>
      <c r="F3" s="583" t="s">
        <v>91</v>
      </c>
      <c r="G3" s="584"/>
      <c r="H3" s="600" t="s">
        <v>90</v>
      </c>
      <c r="I3" s="593"/>
      <c r="J3" s="593" t="s">
        <v>91</v>
      </c>
      <c r="K3" s="594"/>
      <c r="L3" s="2" t="s">
        <v>92</v>
      </c>
      <c r="M3" s="47" t="s">
        <v>93</v>
      </c>
      <c r="N3" s="3" t="s">
        <v>94</v>
      </c>
      <c r="O3" s="571" t="s">
        <v>102</v>
      </c>
      <c r="P3" s="572"/>
      <c r="Q3" s="575" t="s">
        <v>101</v>
      </c>
      <c r="R3" s="574"/>
      <c r="S3" s="568"/>
      <c r="T3" s="569"/>
      <c r="U3" s="570"/>
      <c r="V3" s="565"/>
    </row>
    <row r="4" spans="1:22" ht="15.75" thickBot="1">
      <c r="A4" s="61" t="s">
        <v>113</v>
      </c>
      <c r="D4" s="4" t="s">
        <v>95</v>
      </c>
      <c r="E4" s="58" t="s">
        <v>96</v>
      </c>
      <c r="F4" s="60" t="s">
        <v>95</v>
      </c>
      <c r="G4" s="57" t="s">
        <v>96</v>
      </c>
      <c r="H4" s="67" t="s">
        <v>95</v>
      </c>
      <c r="I4" s="58" t="s">
        <v>96</v>
      </c>
      <c r="J4" s="66" t="s">
        <v>95</v>
      </c>
      <c r="K4" s="57" t="s">
        <v>96</v>
      </c>
      <c r="L4" s="4" t="s">
        <v>97</v>
      </c>
      <c r="M4" s="66" t="s">
        <v>97</v>
      </c>
      <c r="N4" s="6" t="s">
        <v>98</v>
      </c>
      <c r="O4" s="4" t="s">
        <v>99</v>
      </c>
      <c r="P4" s="5" t="s">
        <v>100</v>
      </c>
      <c r="Q4" s="576"/>
      <c r="R4" s="7" t="s">
        <v>104</v>
      </c>
      <c r="S4" s="4" t="s">
        <v>105</v>
      </c>
      <c r="T4" s="5" t="s">
        <v>106</v>
      </c>
      <c r="U4" s="6" t="s">
        <v>170</v>
      </c>
      <c r="V4" s="63" t="s">
        <v>107</v>
      </c>
    </row>
    <row r="5" spans="1:22" ht="12">
      <c r="A5" s="601" t="s">
        <v>12</v>
      </c>
      <c r="B5" s="603"/>
      <c r="C5" s="46" t="s">
        <v>83</v>
      </c>
      <c r="D5" s="466">
        <v>23.6</v>
      </c>
      <c r="E5" s="34">
        <f aca="true" t="shared" si="0" ref="E5:E14">D5*860</f>
        <v>20296</v>
      </c>
      <c r="F5" s="9">
        <v>7.8</v>
      </c>
      <c r="G5" s="35">
        <f aca="true" t="shared" si="1" ref="G5:G14">F5*860</f>
        <v>6708</v>
      </c>
      <c r="H5" s="43">
        <v>24</v>
      </c>
      <c r="I5" s="34">
        <f aca="true" t="shared" si="2" ref="I5:I13">H5*860</f>
        <v>20640</v>
      </c>
      <c r="J5" s="44">
        <v>8</v>
      </c>
      <c r="K5" s="35">
        <f aca="true" t="shared" si="3" ref="K5:K13">J5*860</f>
        <v>6880</v>
      </c>
      <c r="L5" s="8">
        <v>98.5</v>
      </c>
      <c r="M5" s="44">
        <v>98.33</v>
      </c>
      <c r="N5" s="10" t="s">
        <v>167</v>
      </c>
      <c r="O5" s="8">
        <v>1.5</v>
      </c>
      <c r="P5" s="9" t="s">
        <v>0</v>
      </c>
      <c r="Q5" s="10">
        <v>0.2</v>
      </c>
      <c r="R5" s="11">
        <v>47</v>
      </c>
      <c r="S5" s="8" t="s">
        <v>6</v>
      </c>
      <c r="T5" s="9" t="s">
        <v>169</v>
      </c>
      <c r="U5" s="10" t="s">
        <v>167</v>
      </c>
      <c r="V5" s="29">
        <v>0.0104</v>
      </c>
    </row>
    <row r="6" spans="1:22" ht="12.75" thickBot="1">
      <c r="A6" s="602"/>
      <c r="B6" s="604"/>
      <c r="C6" s="45" t="s">
        <v>84</v>
      </c>
      <c r="D6" s="467">
        <v>25</v>
      </c>
      <c r="E6" s="25">
        <f t="shared" si="0"/>
        <v>21500</v>
      </c>
      <c r="F6" s="13">
        <v>9</v>
      </c>
      <c r="G6" s="26">
        <f t="shared" si="1"/>
        <v>7740</v>
      </c>
      <c r="H6" s="32">
        <v>24</v>
      </c>
      <c r="I6" s="25">
        <f t="shared" si="2"/>
        <v>20640</v>
      </c>
      <c r="J6" s="33">
        <v>8</v>
      </c>
      <c r="K6" s="26">
        <f t="shared" si="3"/>
        <v>6880</v>
      </c>
      <c r="L6" s="12">
        <v>99</v>
      </c>
      <c r="M6" s="33">
        <v>104.2</v>
      </c>
      <c r="N6" s="14">
        <v>107.3</v>
      </c>
      <c r="O6" s="12">
        <v>1</v>
      </c>
      <c r="P6" s="13" t="s">
        <v>0</v>
      </c>
      <c r="Q6" s="14">
        <v>0.2</v>
      </c>
      <c r="R6" s="15">
        <v>20</v>
      </c>
      <c r="S6" s="12" t="s">
        <v>6</v>
      </c>
      <c r="T6" s="13" t="s">
        <v>169</v>
      </c>
      <c r="U6" s="14" t="s">
        <v>167</v>
      </c>
      <c r="V6" s="30">
        <v>0.0104</v>
      </c>
    </row>
    <row r="7" spans="1:22" ht="12">
      <c r="A7" s="601" t="s">
        <v>109</v>
      </c>
      <c r="B7" s="603"/>
      <c r="C7" s="46" t="s">
        <v>83</v>
      </c>
      <c r="D7" s="466">
        <v>23.4</v>
      </c>
      <c r="E7" s="34">
        <f t="shared" si="0"/>
        <v>20124</v>
      </c>
      <c r="F7" s="9">
        <v>6.9</v>
      </c>
      <c r="G7" s="35">
        <f t="shared" si="1"/>
        <v>5934</v>
      </c>
      <c r="H7" s="43">
        <v>24</v>
      </c>
      <c r="I7" s="34">
        <f t="shared" si="2"/>
        <v>20640</v>
      </c>
      <c r="J7" s="44">
        <v>7.2</v>
      </c>
      <c r="K7" s="35">
        <f t="shared" si="3"/>
        <v>6192</v>
      </c>
      <c r="L7" s="8">
        <v>97.9</v>
      </c>
      <c r="M7" s="44">
        <v>97.5</v>
      </c>
      <c r="N7" s="10" t="s">
        <v>167</v>
      </c>
      <c r="O7" s="8">
        <v>2.1</v>
      </c>
      <c r="P7" s="9" t="s">
        <v>0</v>
      </c>
      <c r="Q7" s="10">
        <v>0.4</v>
      </c>
      <c r="R7" s="11">
        <v>51</v>
      </c>
      <c r="S7" s="8" t="s">
        <v>6</v>
      </c>
      <c r="T7" s="9" t="s">
        <v>169</v>
      </c>
      <c r="U7" s="10" t="s">
        <v>167</v>
      </c>
      <c r="V7" s="29">
        <v>0.0101</v>
      </c>
    </row>
    <row r="8" spans="1:22" ht="12.75" thickBot="1">
      <c r="A8" s="602"/>
      <c r="B8" s="604"/>
      <c r="C8" s="45" t="s">
        <v>84</v>
      </c>
      <c r="D8" s="467">
        <v>24.7</v>
      </c>
      <c r="E8" s="25">
        <f t="shared" si="0"/>
        <v>21242</v>
      </c>
      <c r="F8" s="13">
        <v>7.7</v>
      </c>
      <c r="G8" s="26">
        <f t="shared" si="1"/>
        <v>6622</v>
      </c>
      <c r="H8" s="32">
        <v>24</v>
      </c>
      <c r="I8" s="25">
        <f t="shared" si="2"/>
        <v>20640</v>
      </c>
      <c r="J8" s="33">
        <v>7.2</v>
      </c>
      <c r="K8" s="26">
        <f t="shared" si="3"/>
        <v>6192</v>
      </c>
      <c r="L8" s="12">
        <v>98.9</v>
      </c>
      <c r="M8" s="33">
        <v>102.9</v>
      </c>
      <c r="N8" s="14">
        <v>107</v>
      </c>
      <c r="O8" s="12">
        <v>1.1</v>
      </c>
      <c r="P8" s="13" t="s">
        <v>0</v>
      </c>
      <c r="Q8" s="14">
        <v>0.3</v>
      </c>
      <c r="R8" s="15">
        <v>26</v>
      </c>
      <c r="S8" s="12" t="s">
        <v>6</v>
      </c>
      <c r="T8" s="13" t="s">
        <v>169</v>
      </c>
      <c r="U8" s="14" t="s">
        <v>167</v>
      </c>
      <c r="V8" s="30">
        <v>0.0101</v>
      </c>
    </row>
    <row r="9" spans="1:22" ht="12">
      <c r="A9" s="558" t="s">
        <v>2</v>
      </c>
      <c r="B9" s="610" t="s">
        <v>105</v>
      </c>
      <c r="C9" s="46" t="s">
        <v>83</v>
      </c>
      <c r="D9" s="466">
        <v>28.6</v>
      </c>
      <c r="E9" s="34">
        <f t="shared" si="0"/>
        <v>24596</v>
      </c>
      <c r="F9" s="9">
        <v>8.3</v>
      </c>
      <c r="G9" s="35">
        <f t="shared" si="1"/>
        <v>7138.000000000001</v>
      </c>
      <c r="H9" s="43">
        <v>29.3</v>
      </c>
      <c r="I9" s="34">
        <f t="shared" si="2"/>
        <v>25198</v>
      </c>
      <c r="J9" s="44">
        <v>8.5</v>
      </c>
      <c r="K9" s="35">
        <f t="shared" si="3"/>
        <v>7310</v>
      </c>
      <c r="L9" s="8">
        <v>97.8</v>
      </c>
      <c r="M9" s="44">
        <v>97.6</v>
      </c>
      <c r="N9" s="10">
        <v>97.5</v>
      </c>
      <c r="O9" s="8">
        <v>3.1</v>
      </c>
      <c r="P9" s="9" t="s">
        <v>0</v>
      </c>
      <c r="Q9" s="10">
        <v>0.3</v>
      </c>
      <c r="R9" s="11">
        <v>65</v>
      </c>
      <c r="S9" s="8" t="s">
        <v>179</v>
      </c>
      <c r="T9" s="9" t="s">
        <v>167</v>
      </c>
      <c r="U9" s="10" t="s">
        <v>167</v>
      </c>
      <c r="V9" s="29">
        <v>0.012</v>
      </c>
    </row>
    <row r="10" spans="1:22" ht="12.75" thickBot="1">
      <c r="A10" s="559"/>
      <c r="B10" s="561"/>
      <c r="C10" s="45" t="s">
        <v>84</v>
      </c>
      <c r="D10" s="467">
        <v>30.1</v>
      </c>
      <c r="E10" s="25">
        <f t="shared" si="0"/>
        <v>25886</v>
      </c>
      <c r="F10" s="13">
        <v>9.2</v>
      </c>
      <c r="G10" s="26">
        <f t="shared" si="1"/>
        <v>7911.999999999999</v>
      </c>
      <c r="H10" s="32">
        <v>29.3</v>
      </c>
      <c r="I10" s="25">
        <f t="shared" si="2"/>
        <v>25198</v>
      </c>
      <c r="J10" s="33">
        <v>8.5</v>
      </c>
      <c r="K10" s="26">
        <f t="shared" si="3"/>
        <v>7310</v>
      </c>
      <c r="L10" s="12">
        <v>99</v>
      </c>
      <c r="M10" s="33">
        <v>102.7</v>
      </c>
      <c r="N10" s="14">
        <v>108</v>
      </c>
      <c r="O10" s="12">
        <v>1</v>
      </c>
      <c r="P10" s="13" t="s">
        <v>0</v>
      </c>
      <c r="Q10" s="14">
        <v>0.3</v>
      </c>
      <c r="R10" s="15">
        <v>25</v>
      </c>
      <c r="S10" s="12" t="s">
        <v>179</v>
      </c>
      <c r="T10" s="13" t="s">
        <v>167</v>
      </c>
      <c r="U10" s="14" t="s">
        <v>167</v>
      </c>
      <c r="V10" s="30">
        <v>0.012</v>
      </c>
    </row>
    <row r="11" spans="1:22" ht="12">
      <c r="A11" s="559"/>
      <c r="B11" s="556" t="s">
        <v>106</v>
      </c>
      <c r="C11" s="46" t="s">
        <v>83</v>
      </c>
      <c r="D11" s="466">
        <v>28.6</v>
      </c>
      <c r="E11" s="34">
        <f t="shared" si="0"/>
        <v>24596</v>
      </c>
      <c r="F11" s="9">
        <v>9.8</v>
      </c>
      <c r="G11" s="35">
        <f t="shared" si="1"/>
        <v>8428</v>
      </c>
      <c r="H11" s="43">
        <v>29.3</v>
      </c>
      <c r="I11" s="34">
        <f t="shared" si="2"/>
        <v>25198</v>
      </c>
      <c r="J11" s="44">
        <v>10</v>
      </c>
      <c r="K11" s="35">
        <f t="shared" si="3"/>
        <v>8600</v>
      </c>
      <c r="L11" s="8">
        <v>96.9</v>
      </c>
      <c r="M11" s="44">
        <v>97.6</v>
      </c>
      <c r="N11" s="10">
        <v>97.5</v>
      </c>
      <c r="O11" s="8">
        <v>3.1</v>
      </c>
      <c r="P11" s="9" t="s">
        <v>0</v>
      </c>
      <c r="Q11" s="10">
        <v>0.3</v>
      </c>
      <c r="R11" s="11">
        <v>65</v>
      </c>
      <c r="S11" s="8" t="s">
        <v>167</v>
      </c>
      <c r="T11" s="9" t="s">
        <v>180</v>
      </c>
      <c r="U11" s="10" t="s">
        <v>167</v>
      </c>
      <c r="V11" s="29">
        <v>0.012</v>
      </c>
    </row>
    <row r="12" spans="1:22" ht="12.75" thickBot="1">
      <c r="A12" s="560"/>
      <c r="B12" s="557"/>
      <c r="C12" s="45" t="s">
        <v>84</v>
      </c>
      <c r="D12" s="467">
        <v>30.1</v>
      </c>
      <c r="E12" s="25">
        <f t="shared" si="0"/>
        <v>25886</v>
      </c>
      <c r="F12" s="13">
        <v>10.7</v>
      </c>
      <c r="G12" s="26">
        <f t="shared" si="1"/>
        <v>9202</v>
      </c>
      <c r="H12" s="32">
        <v>29.3</v>
      </c>
      <c r="I12" s="25">
        <f t="shared" si="2"/>
        <v>25198</v>
      </c>
      <c r="J12" s="33">
        <v>10</v>
      </c>
      <c r="K12" s="26">
        <f t="shared" si="3"/>
        <v>8600</v>
      </c>
      <c r="L12" s="12">
        <v>99</v>
      </c>
      <c r="M12" s="33">
        <v>102.7</v>
      </c>
      <c r="N12" s="14">
        <v>108</v>
      </c>
      <c r="O12" s="12">
        <v>1</v>
      </c>
      <c r="P12" s="13" t="s">
        <v>0</v>
      </c>
      <c r="Q12" s="14">
        <v>0.3</v>
      </c>
      <c r="R12" s="15">
        <v>25</v>
      </c>
      <c r="S12" s="12" t="s">
        <v>167</v>
      </c>
      <c r="T12" s="13" t="s">
        <v>180</v>
      </c>
      <c r="U12" s="14" t="s">
        <v>167</v>
      </c>
      <c r="V12" s="30">
        <v>0.012</v>
      </c>
    </row>
    <row r="13" spans="1:22" ht="12">
      <c r="A13" s="601" t="s">
        <v>5</v>
      </c>
      <c r="B13" s="603"/>
      <c r="C13" s="46" t="s">
        <v>83</v>
      </c>
      <c r="D13" s="468">
        <v>28</v>
      </c>
      <c r="E13" s="41">
        <f t="shared" si="0"/>
        <v>24080</v>
      </c>
      <c r="F13" s="130">
        <v>5.6</v>
      </c>
      <c r="G13" s="42">
        <f t="shared" si="1"/>
        <v>4816</v>
      </c>
      <c r="H13" s="127">
        <v>28.7</v>
      </c>
      <c r="I13" s="41">
        <f t="shared" si="2"/>
        <v>24682</v>
      </c>
      <c r="J13" s="84">
        <v>5.7</v>
      </c>
      <c r="K13" s="42">
        <f t="shared" si="3"/>
        <v>4902</v>
      </c>
      <c r="L13" s="128">
        <v>97.9</v>
      </c>
      <c r="M13" s="84">
        <v>97.6</v>
      </c>
      <c r="N13" s="129" t="s">
        <v>167</v>
      </c>
      <c r="O13" s="128">
        <v>2.1</v>
      </c>
      <c r="P13" s="130" t="s">
        <v>0</v>
      </c>
      <c r="Q13" s="129">
        <v>0.3</v>
      </c>
      <c r="R13" s="131">
        <v>62</v>
      </c>
      <c r="S13" s="128" t="s">
        <v>6</v>
      </c>
      <c r="T13" s="130" t="s">
        <v>169</v>
      </c>
      <c r="U13" s="129" t="s">
        <v>167</v>
      </c>
      <c r="V13" s="132">
        <v>0.0121</v>
      </c>
    </row>
    <row r="14" spans="1:22" ht="12.75" thickBot="1">
      <c r="A14" s="602"/>
      <c r="B14" s="604"/>
      <c r="C14" s="45" t="s">
        <v>84</v>
      </c>
      <c r="D14" s="467">
        <v>29.7</v>
      </c>
      <c r="E14" s="25">
        <f t="shared" si="0"/>
        <v>25542</v>
      </c>
      <c r="F14" s="13">
        <v>6.1</v>
      </c>
      <c r="G14" s="26">
        <f t="shared" si="1"/>
        <v>5246</v>
      </c>
      <c r="H14" s="32">
        <v>28.7</v>
      </c>
      <c r="I14" s="25">
        <f>H14*860</f>
        <v>24682</v>
      </c>
      <c r="J14" s="33">
        <v>5.7</v>
      </c>
      <c r="K14" s="26">
        <f>J14*860</f>
        <v>4902</v>
      </c>
      <c r="L14" s="12">
        <v>99</v>
      </c>
      <c r="M14" s="33">
        <v>103.5</v>
      </c>
      <c r="N14" s="14">
        <v>107</v>
      </c>
      <c r="O14" s="12">
        <v>1</v>
      </c>
      <c r="P14" s="13" t="s">
        <v>0</v>
      </c>
      <c r="Q14" s="14">
        <v>0.3</v>
      </c>
      <c r="R14" s="15">
        <v>25</v>
      </c>
      <c r="S14" s="12" t="s">
        <v>6</v>
      </c>
      <c r="T14" s="13" t="s">
        <v>169</v>
      </c>
      <c r="U14" s="14" t="s">
        <v>167</v>
      </c>
      <c r="V14" s="30">
        <v>0.0121</v>
      </c>
    </row>
    <row r="15" spans="1:22" ht="12">
      <c r="A15" s="601" t="s">
        <v>133</v>
      </c>
      <c r="B15" s="603"/>
      <c r="C15" s="46" t="s">
        <v>83</v>
      </c>
      <c r="D15" s="469">
        <v>23.4</v>
      </c>
      <c r="E15" s="41">
        <v>20120</v>
      </c>
      <c r="F15" s="130">
        <v>6.9</v>
      </c>
      <c r="G15" s="42">
        <v>5930</v>
      </c>
      <c r="H15" s="43">
        <v>24</v>
      </c>
      <c r="I15" s="34">
        <v>20640</v>
      </c>
      <c r="J15" s="44">
        <v>7.2</v>
      </c>
      <c r="K15" s="35">
        <v>6190</v>
      </c>
      <c r="L15" s="36">
        <v>97.9</v>
      </c>
      <c r="M15" s="44">
        <v>97.5</v>
      </c>
      <c r="N15" s="38" t="s">
        <v>167</v>
      </c>
      <c r="O15" s="8">
        <v>2.1</v>
      </c>
      <c r="P15" s="37" t="s">
        <v>0</v>
      </c>
      <c r="Q15" s="39">
        <v>0.4</v>
      </c>
      <c r="R15" s="40">
        <v>51</v>
      </c>
      <c r="S15" s="43" t="s">
        <v>168</v>
      </c>
      <c r="T15" s="44" t="s">
        <v>169</v>
      </c>
      <c r="U15" s="35" t="s">
        <v>167</v>
      </c>
      <c r="V15" s="29">
        <v>0.0101</v>
      </c>
    </row>
    <row r="16" spans="1:22" ht="12.75" thickBot="1">
      <c r="A16" s="602"/>
      <c r="B16" s="604"/>
      <c r="C16" s="45" t="s">
        <v>84</v>
      </c>
      <c r="D16" s="470">
        <v>24.7</v>
      </c>
      <c r="E16" s="25">
        <v>21240</v>
      </c>
      <c r="F16" s="13">
        <v>7.7</v>
      </c>
      <c r="G16" s="26">
        <v>6660</v>
      </c>
      <c r="H16" s="32">
        <v>24</v>
      </c>
      <c r="I16" s="25">
        <v>20640</v>
      </c>
      <c r="J16" s="33">
        <v>7.2</v>
      </c>
      <c r="K16" s="26">
        <v>6190</v>
      </c>
      <c r="L16" s="17">
        <v>98.9</v>
      </c>
      <c r="M16" s="33">
        <v>102.9</v>
      </c>
      <c r="N16" s="19">
        <v>107</v>
      </c>
      <c r="O16" s="12">
        <v>1.1</v>
      </c>
      <c r="P16" s="18" t="s">
        <v>0</v>
      </c>
      <c r="Q16" s="27">
        <v>0.3</v>
      </c>
      <c r="R16" s="28">
        <v>26</v>
      </c>
      <c r="S16" s="32" t="s">
        <v>168</v>
      </c>
      <c r="T16" s="33" t="s">
        <v>169</v>
      </c>
      <c r="U16" s="26" t="s">
        <v>167</v>
      </c>
      <c r="V16" s="30">
        <v>0.0101</v>
      </c>
    </row>
    <row r="17" spans="1:22" ht="12">
      <c r="A17" s="601" t="s">
        <v>115</v>
      </c>
      <c r="B17" s="603"/>
      <c r="C17" s="46" t="s">
        <v>83</v>
      </c>
      <c r="D17" s="471">
        <v>28</v>
      </c>
      <c r="E17" s="34">
        <v>24080</v>
      </c>
      <c r="F17" s="9">
        <v>5.6</v>
      </c>
      <c r="G17" s="35">
        <v>4820</v>
      </c>
      <c r="H17" s="43">
        <v>28.7</v>
      </c>
      <c r="I17" s="34">
        <v>24680</v>
      </c>
      <c r="J17" s="44">
        <v>5.7</v>
      </c>
      <c r="K17" s="35">
        <v>4900</v>
      </c>
      <c r="L17" s="36">
        <v>97.9</v>
      </c>
      <c r="M17" s="44">
        <v>97.6</v>
      </c>
      <c r="N17" s="38" t="s">
        <v>167</v>
      </c>
      <c r="O17" s="8">
        <v>2.1</v>
      </c>
      <c r="P17" s="37" t="s">
        <v>0</v>
      </c>
      <c r="Q17" s="39">
        <v>0.3</v>
      </c>
      <c r="R17" s="40">
        <v>62</v>
      </c>
      <c r="S17" s="43" t="s">
        <v>168</v>
      </c>
      <c r="T17" s="44" t="s">
        <v>169</v>
      </c>
      <c r="U17" s="35" t="s">
        <v>167</v>
      </c>
      <c r="V17" s="29">
        <v>0.0121</v>
      </c>
    </row>
    <row r="18" spans="1:22" ht="12.75" thickBot="1">
      <c r="A18" s="602"/>
      <c r="B18" s="604"/>
      <c r="C18" s="45" t="s">
        <v>84</v>
      </c>
      <c r="D18" s="470">
        <v>29.7</v>
      </c>
      <c r="E18" s="25">
        <v>25540</v>
      </c>
      <c r="F18" s="13">
        <v>6.1</v>
      </c>
      <c r="G18" s="26">
        <v>5250</v>
      </c>
      <c r="H18" s="32">
        <v>28.7</v>
      </c>
      <c r="I18" s="25">
        <v>24680</v>
      </c>
      <c r="J18" s="33">
        <v>5.7</v>
      </c>
      <c r="K18" s="26">
        <v>4900</v>
      </c>
      <c r="L18" s="17">
        <v>99</v>
      </c>
      <c r="M18" s="33">
        <v>103.5</v>
      </c>
      <c r="N18" s="19">
        <v>107</v>
      </c>
      <c r="O18" s="12">
        <v>1</v>
      </c>
      <c r="P18" s="18" t="s">
        <v>0</v>
      </c>
      <c r="Q18" s="27">
        <v>0.3</v>
      </c>
      <c r="R18" s="28">
        <v>25</v>
      </c>
      <c r="S18" s="32" t="s">
        <v>168</v>
      </c>
      <c r="T18" s="33" t="s">
        <v>169</v>
      </c>
      <c r="U18" s="26" t="s">
        <v>167</v>
      </c>
      <c r="V18" s="30">
        <v>0.0121</v>
      </c>
    </row>
    <row r="19" spans="1:22" ht="12">
      <c r="A19" s="558" t="s">
        <v>50</v>
      </c>
      <c r="B19" s="610" t="s">
        <v>51</v>
      </c>
      <c r="C19" s="46" t="s">
        <v>83</v>
      </c>
      <c r="D19" s="471">
        <v>21.5</v>
      </c>
      <c r="E19" s="34">
        <v>18490</v>
      </c>
      <c r="F19" s="9">
        <v>2.4</v>
      </c>
      <c r="G19" s="35">
        <v>2064</v>
      </c>
      <c r="H19" s="43">
        <v>22</v>
      </c>
      <c r="I19" s="34">
        <v>18920</v>
      </c>
      <c r="J19" s="44">
        <v>2.5</v>
      </c>
      <c r="K19" s="35">
        <v>2150</v>
      </c>
      <c r="L19" s="36">
        <v>98</v>
      </c>
      <c r="M19" s="44">
        <v>97.8</v>
      </c>
      <c r="N19" s="38">
        <v>108.1</v>
      </c>
      <c r="O19" s="8">
        <v>1.9</v>
      </c>
      <c r="P19" s="37" t="s">
        <v>0</v>
      </c>
      <c r="Q19" s="39">
        <v>0.2</v>
      </c>
      <c r="R19" s="40">
        <v>61</v>
      </c>
      <c r="S19" s="43">
        <v>9.3</v>
      </c>
      <c r="T19" s="44" t="s">
        <v>167</v>
      </c>
      <c r="U19" s="35" t="s">
        <v>167</v>
      </c>
      <c r="V19" s="29">
        <v>0.0115</v>
      </c>
    </row>
    <row r="20" spans="1:22" ht="12.75" thickBot="1">
      <c r="A20" s="559"/>
      <c r="B20" s="561"/>
      <c r="C20" s="45" t="s">
        <v>84</v>
      </c>
      <c r="D20" s="470">
        <v>23.4</v>
      </c>
      <c r="E20" s="25">
        <v>20124</v>
      </c>
      <c r="F20" s="13">
        <v>2.6</v>
      </c>
      <c r="G20" s="26">
        <v>2236</v>
      </c>
      <c r="H20" s="32"/>
      <c r="I20" s="25"/>
      <c r="J20" s="33"/>
      <c r="K20" s="26"/>
      <c r="L20" s="20"/>
      <c r="M20" s="33">
        <v>106.5</v>
      </c>
      <c r="N20" s="22">
        <v>108</v>
      </c>
      <c r="O20" s="12"/>
      <c r="P20" s="21"/>
      <c r="Q20" s="22"/>
      <c r="R20" s="31"/>
      <c r="S20" s="32"/>
      <c r="T20" s="33" t="s">
        <v>167</v>
      </c>
      <c r="U20" s="22" t="s">
        <v>167</v>
      </c>
      <c r="V20" s="30"/>
    </row>
    <row r="21" spans="1:22" ht="12">
      <c r="A21" s="559"/>
      <c r="B21" s="556" t="s">
        <v>52</v>
      </c>
      <c r="C21" s="46" t="s">
        <v>83</v>
      </c>
      <c r="D21" s="471">
        <v>27.4</v>
      </c>
      <c r="E21" s="34">
        <v>23564</v>
      </c>
      <c r="F21" s="9">
        <v>2.9</v>
      </c>
      <c r="G21" s="35">
        <v>2494</v>
      </c>
      <c r="H21" s="43">
        <v>28</v>
      </c>
      <c r="I21" s="34">
        <v>24080</v>
      </c>
      <c r="J21" s="44">
        <v>3</v>
      </c>
      <c r="K21" s="35">
        <v>2580</v>
      </c>
      <c r="L21" s="36">
        <v>98</v>
      </c>
      <c r="M21" s="44">
        <v>97.9</v>
      </c>
      <c r="N21" s="38">
        <v>108</v>
      </c>
      <c r="O21" s="8">
        <v>1.8</v>
      </c>
      <c r="P21" s="37" t="s">
        <v>0</v>
      </c>
      <c r="Q21" s="39">
        <v>0.2</v>
      </c>
      <c r="R21" s="40">
        <v>62</v>
      </c>
      <c r="S21" s="43">
        <v>9.3</v>
      </c>
      <c r="T21" s="44" t="s">
        <v>167</v>
      </c>
      <c r="U21" s="35" t="s">
        <v>167</v>
      </c>
      <c r="V21" s="29">
        <v>0.0133</v>
      </c>
    </row>
    <row r="22" spans="1:22" ht="12.75" thickBot="1">
      <c r="A22" s="560"/>
      <c r="B22" s="557"/>
      <c r="C22" s="45" t="s">
        <v>84</v>
      </c>
      <c r="D22" s="470">
        <v>29.8</v>
      </c>
      <c r="E22" s="25">
        <v>25628</v>
      </c>
      <c r="F22" s="13">
        <v>3.1</v>
      </c>
      <c r="G22" s="26">
        <v>2666</v>
      </c>
      <c r="H22" s="32"/>
      <c r="I22" s="25"/>
      <c r="J22" s="33"/>
      <c r="K22" s="26"/>
      <c r="L22" s="17"/>
      <c r="M22" s="33">
        <v>106.5</v>
      </c>
      <c r="N22" s="19">
        <v>108</v>
      </c>
      <c r="O22" s="12"/>
      <c r="P22" s="18"/>
      <c r="Q22" s="27"/>
      <c r="R22" s="28"/>
      <c r="S22" s="32"/>
      <c r="T22" s="33" t="s">
        <v>167</v>
      </c>
      <c r="U22" s="26" t="s">
        <v>167</v>
      </c>
      <c r="V22" s="30"/>
    </row>
    <row r="23" spans="1:22" ht="12">
      <c r="A23" s="585" t="s">
        <v>76</v>
      </c>
      <c r="B23" s="601" t="s">
        <v>173</v>
      </c>
      <c r="C23" s="46" t="s">
        <v>83</v>
      </c>
      <c r="D23" s="471">
        <v>21.6</v>
      </c>
      <c r="E23" s="34">
        <v>18576</v>
      </c>
      <c r="F23" s="9">
        <v>5.2</v>
      </c>
      <c r="G23" s="35">
        <v>4472</v>
      </c>
      <c r="H23" s="43">
        <v>22</v>
      </c>
      <c r="I23" s="34">
        <v>18920</v>
      </c>
      <c r="J23" s="44">
        <v>5.5</v>
      </c>
      <c r="K23" s="35">
        <v>4730</v>
      </c>
      <c r="L23" s="36">
        <v>97.9</v>
      </c>
      <c r="M23" s="44">
        <v>98</v>
      </c>
      <c r="N23" s="38">
        <v>108</v>
      </c>
      <c r="O23" s="8">
        <v>2.1</v>
      </c>
      <c r="P23" s="37" t="s">
        <v>0</v>
      </c>
      <c r="Q23" s="39">
        <v>0.2</v>
      </c>
      <c r="R23" s="40">
        <v>63</v>
      </c>
      <c r="S23" s="43">
        <v>9</v>
      </c>
      <c r="T23" s="44">
        <v>11</v>
      </c>
      <c r="U23" s="35" t="s">
        <v>167</v>
      </c>
      <c r="V23" s="29">
        <v>0.0114</v>
      </c>
    </row>
    <row r="24" spans="1:22" ht="12.75" thickBot="1">
      <c r="A24" s="586"/>
      <c r="B24" s="602"/>
      <c r="C24" s="45" t="s">
        <v>84</v>
      </c>
      <c r="D24" s="470">
        <v>23.5</v>
      </c>
      <c r="E24" s="25">
        <v>20210</v>
      </c>
      <c r="F24" s="13">
        <v>5.8</v>
      </c>
      <c r="G24" s="26">
        <v>4988</v>
      </c>
      <c r="H24" s="32" t="s">
        <v>167</v>
      </c>
      <c r="I24" s="25" t="s">
        <v>167</v>
      </c>
      <c r="J24" s="33" t="s">
        <v>167</v>
      </c>
      <c r="K24" s="26" t="s">
        <v>167</v>
      </c>
      <c r="L24" s="20"/>
      <c r="M24" s="33">
        <v>107</v>
      </c>
      <c r="N24" s="22"/>
      <c r="O24" s="12"/>
      <c r="P24" s="21"/>
      <c r="Q24" s="22"/>
      <c r="R24" s="31"/>
      <c r="S24" s="32"/>
      <c r="T24" s="33"/>
      <c r="U24" s="22" t="s">
        <v>167</v>
      </c>
      <c r="V24" s="30"/>
    </row>
    <row r="25" spans="1:22" ht="12">
      <c r="A25" s="586"/>
      <c r="B25" s="605" t="s">
        <v>77</v>
      </c>
      <c r="C25" s="46" t="s">
        <v>83</v>
      </c>
      <c r="D25" s="471">
        <v>21</v>
      </c>
      <c r="E25" s="34">
        <f>D25*860</f>
        <v>18060</v>
      </c>
      <c r="F25" s="9">
        <v>5</v>
      </c>
      <c r="G25" s="35">
        <f aca="true" t="shared" si="4" ref="G25:G32">F25*860</f>
        <v>4300</v>
      </c>
      <c r="H25" s="43">
        <v>22</v>
      </c>
      <c r="I25" s="34">
        <f>H25*860</f>
        <v>18920</v>
      </c>
      <c r="J25" s="44">
        <v>5.5</v>
      </c>
      <c r="K25" s="35">
        <f>J25*860</f>
        <v>4730</v>
      </c>
      <c r="L25" s="36">
        <v>97.9</v>
      </c>
      <c r="M25" s="44">
        <v>98</v>
      </c>
      <c r="N25" s="38">
        <v>108</v>
      </c>
      <c r="O25" s="8">
        <v>2.1</v>
      </c>
      <c r="P25" s="37" t="s">
        <v>0</v>
      </c>
      <c r="Q25" s="39">
        <v>0.2</v>
      </c>
      <c r="R25" s="40">
        <v>63</v>
      </c>
      <c r="S25" s="43">
        <v>9</v>
      </c>
      <c r="T25" s="44">
        <v>11</v>
      </c>
      <c r="U25" s="35"/>
      <c r="V25" s="29">
        <v>0.0114</v>
      </c>
    </row>
    <row r="26" spans="1:22" ht="12.75" thickBot="1">
      <c r="A26" s="586"/>
      <c r="B26" s="606"/>
      <c r="C26" s="472" t="s">
        <v>84</v>
      </c>
      <c r="D26" s="473">
        <v>23</v>
      </c>
      <c r="E26" s="171">
        <f>D26*860</f>
        <v>19780</v>
      </c>
      <c r="F26" s="172">
        <v>6</v>
      </c>
      <c r="G26" s="173">
        <f t="shared" si="4"/>
        <v>5160</v>
      </c>
      <c r="H26" s="174" t="s">
        <v>167</v>
      </c>
      <c r="I26" s="171" t="s">
        <v>167</v>
      </c>
      <c r="J26" s="175" t="s">
        <v>167</v>
      </c>
      <c r="K26" s="173" t="s">
        <v>167</v>
      </c>
      <c r="L26" s="474" t="s">
        <v>167</v>
      </c>
      <c r="M26" s="175">
        <v>107</v>
      </c>
      <c r="N26" s="176"/>
      <c r="O26" s="177"/>
      <c r="P26" s="178"/>
      <c r="Q26" s="176"/>
      <c r="R26" s="179"/>
      <c r="S26" s="174"/>
      <c r="T26" s="175"/>
      <c r="U26" s="176" t="s">
        <v>167</v>
      </c>
      <c r="V26" s="180"/>
    </row>
    <row r="27" spans="1:22" ht="12">
      <c r="A27" s="586"/>
      <c r="B27" s="605" t="s">
        <v>78</v>
      </c>
      <c r="C27" s="46" t="s">
        <v>83</v>
      </c>
      <c r="D27" s="471">
        <v>30.3</v>
      </c>
      <c r="E27" s="34">
        <f>D27*860</f>
        <v>26058</v>
      </c>
      <c r="F27" s="9">
        <v>6.7</v>
      </c>
      <c r="G27" s="35">
        <f t="shared" si="4"/>
        <v>5762</v>
      </c>
      <c r="H27" s="43">
        <v>31</v>
      </c>
      <c r="I27" s="34">
        <f>H27*860</f>
        <v>26660</v>
      </c>
      <c r="J27" s="44">
        <v>7</v>
      </c>
      <c r="K27" s="35">
        <f>J27*860</f>
        <v>6020</v>
      </c>
      <c r="L27" s="36">
        <v>97.8</v>
      </c>
      <c r="M27" s="44">
        <v>97.6</v>
      </c>
      <c r="N27" s="38">
        <v>108</v>
      </c>
      <c r="O27" s="8">
        <v>2.2</v>
      </c>
      <c r="P27" s="37" t="s">
        <v>0</v>
      </c>
      <c r="Q27" s="39">
        <v>0.1</v>
      </c>
      <c r="R27" s="40">
        <v>65</v>
      </c>
      <c r="S27" s="43">
        <v>9.5</v>
      </c>
      <c r="T27" s="44">
        <v>11</v>
      </c>
      <c r="U27" s="35"/>
      <c r="V27" s="29">
        <v>0.0152</v>
      </c>
    </row>
    <row r="28" spans="1:22" ht="12.75" thickBot="1">
      <c r="A28" s="586"/>
      <c r="B28" s="607"/>
      <c r="C28" s="472" t="s">
        <v>84</v>
      </c>
      <c r="D28" s="473">
        <v>33.1</v>
      </c>
      <c r="E28" s="171">
        <f>D28*860</f>
        <v>28466</v>
      </c>
      <c r="F28" s="172">
        <v>7.4</v>
      </c>
      <c r="G28" s="173">
        <f t="shared" si="4"/>
        <v>6364</v>
      </c>
      <c r="H28" s="174" t="s">
        <v>167</v>
      </c>
      <c r="I28" s="171" t="s">
        <v>167</v>
      </c>
      <c r="J28" s="175" t="s">
        <v>167</v>
      </c>
      <c r="K28" s="173" t="s">
        <v>167</v>
      </c>
      <c r="L28" s="474" t="s">
        <v>167</v>
      </c>
      <c r="M28" s="175">
        <v>106.9</v>
      </c>
      <c r="N28" s="176"/>
      <c r="O28" s="177"/>
      <c r="P28" s="178"/>
      <c r="Q28" s="176"/>
      <c r="R28" s="179"/>
      <c r="S28" s="174"/>
      <c r="T28" s="175"/>
      <c r="U28" s="176" t="s">
        <v>167</v>
      </c>
      <c r="V28" s="180"/>
    </row>
    <row r="29" spans="1:22" ht="12">
      <c r="A29" s="586"/>
      <c r="B29" s="556" t="s">
        <v>158</v>
      </c>
      <c r="C29" s="46" t="s">
        <v>83</v>
      </c>
      <c r="D29" s="471">
        <v>11.7</v>
      </c>
      <c r="E29" s="34">
        <v>10062</v>
      </c>
      <c r="F29" s="9">
        <v>2.8</v>
      </c>
      <c r="G29" s="35">
        <f t="shared" si="4"/>
        <v>2408</v>
      </c>
      <c r="H29" s="43">
        <v>12</v>
      </c>
      <c r="I29" s="34">
        <f>H29*860</f>
        <v>10320</v>
      </c>
      <c r="J29" s="44">
        <v>3</v>
      </c>
      <c r="K29" s="35">
        <f>J29*860</f>
        <v>2580</v>
      </c>
      <c r="L29" s="36">
        <v>97.8</v>
      </c>
      <c r="M29" s="44">
        <v>97.6</v>
      </c>
      <c r="N29" s="38">
        <v>108.7</v>
      </c>
      <c r="O29" s="8">
        <v>2.2</v>
      </c>
      <c r="P29" s="37" t="s">
        <v>0</v>
      </c>
      <c r="Q29" s="39">
        <v>0.3</v>
      </c>
      <c r="R29" s="40">
        <v>65</v>
      </c>
      <c r="S29" s="43">
        <v>9</v>
      </c>
      <c r="T29" s="44">
        <v>11</v>
      </c>
      <c r="U29" s="35" t="s">
        <v>167</v>
      </c>
      <c r="V29" s="29">
        <v>0.0055</v>
      </c>
    </row>
    <row r="30" spans="1:22" ht="12.75" thickBot="1">
      <c r="A30" s="586"/>
      <c r="B30" s="561"/>
      <c r="C30" s="45" t="s">
        <v>84</v>
      </c>
      <c r="D30" s="470">
        <v>12.9</v>
      </c>
      <c r="E30" s="25">
        <f aca="true" t="shared" si="5" ref="E30:E46">D30*860</f>
        <v>11094</v>
      </c>
      <c r="F30" s="13">
        <v>3.2</v>
      </c>
      <c r="G30" s="26">
        <f t="shared" si="4"/>
        <v>2752</v>
      </c>
      <c r="H30" s="32" t="s">
        <v>167</v>
      </c>
      <c r="I30" s="25" t="s">
        <v>167</v>
      </c>
      <c r="J30" s="33" t="s">
        <v>167</v>
      </c>
      <c r="K30" s="26" t="s">
        <v>167</v>
      </c>
      <c r="L30" s="20"/>
      <c r="M30" s="33">
        <v>107.1</v>
      </c>
      <c r="N30" s="22"/>
      <c r="O30" s="12"/>
      <c r="P30" s="21"/>
      <c r="Q30" s="22"/>
      <c r="R30" s="31"/>
      <c r="S30" s="32"/>
      <c r="T30" s="33"/>
      <c r="U30" s="22" t="s">
        <v>167</v>
      </c>
      <c r="V30" s="30"/>
    </row>
    <row r="31" spans="1:22" ht="12">
      <c r="A31" s="586"/>
      <c r="B31" s="556" t="s">
        <v>159</v>
      </c>
      <c r="C31" s="46" t="s">
        <v>83</v>
      </c>
      <c r="D31" s="471">
        <v>21.6</v>
      </c>
      <c r="E31" s="34">
        <f t="shared" si="5"/>
        <v>18576</v>
      </c>
      <c r="F31" s="9">
        <v>5.2</v>
      </c>
      <c r="G31" s="35">
        <f t="shared" si="4"/>
        <v>4472</v>
      </c>
      <c r="H31" s="43">
        <v>22</v>
      </c>
      <c r="I31" s="34">
        <f>H31*860</f>
        <v>18920</v>
      </c>
      <c r="J31" s="44">
        <v>5.5</v>
      </c>
      <c r="K31" s="35">
        <f>J31*860</f>
        <v>4730</v>
      </c>
      <c r="L31" s="36">
        <v>97.9</v>
      </c>
      <c r="M31" s="44">
        <v>98</v>
      </c>
      <c r="N31" s="38">
        <v>108</v>
      </c>
      <c r="O31" s="8">
        <v>2.1</v>
      </c>
      <c r="P31" s="37" t="s">
        <v>0</v>
      </c>
      <c r="Q31" s="39">
        <v>0.2</v>
      </c>
      <c r="R31" s="40">
        <v>63</v>
      </c>
      <c r="S31" s="43">
        <v>9</v>
      </c>
      <c r="T31" s="44">
        <v>11</v>
      </c>
      <c r="U31" s="35" t="s">
        <v>167</v>
      </c>
      <c r="V31" s="29">
        <v>0.0114</v>
      </c>
    </row>
    <row r="32" spans="1:22" ht="12.75" thickBot="1">
      <c r="A32" s="587"/>
      <c r="B32" s="557"/>
      <c r="C32" s="45" t="s">
        <v>84</v>
      </c>
      <c r="D32" s="470">
        <v>23.5</v>
      </c>
      <c r="E32" s="25">
        <f t="shared" si="5"/>
        <v>20210</v>
      </c>
      <c r="F32" s="13">
        <v>5.8</v>
      </c>
      <c r="G32" s="26">
        <f t="shared" si="4"/>
        <v>4988</v>
      </c>
      <c r="H32" s="32" t="s">
        <v>167</v>
      </c>
      <c r="I32" s="25" t="s">
        <v>167</v>
      </c>
      <c r="J32" s="33" t="s">
        <v>167</v>
      </c>
      <c r="K32" s="26" t="s">
        <v>167</v>
      </c>
      <c r="L32" s="17"/>
      <c r="M32" s="33">
        <v>107</v>
      </c>
      <c r="N32" s="19"/>
      <c r="O32" s="12"/>
      <c r="P32" s="18"/>
      <c r="Q32" s="27"/>
      <c r="R32" s="28"/>
      <c r="S32" s="32"/>
      <c r="T32" s="33"/>
      <c r="U32" s="26" t="s">
        <v>167</v>
      </c>
      <c r="V32" s="30"/>
    </row>
    <row r="33" spans="1:22" ht="12">
      <c r="A33" s="588" t="s">
        <v>149</v>
      </c>
      <c r="B33" s="610" t="s">
        <v>150</v>
      </c>
      <c r="C33" s="46" t="s">
        <v>83</v>
      </c>
      <c r="D33" s="471">
        <v>25.2</v>
      </c>
      <c r="E33" s="34">
        <f t="shared" si="5"/>
        <v>21672</v>
      </c>
      <c r="F33" s="9">
        <v>5</v>
      </c>
      <c r="G33" s="35">
        <f aca="true" t="shared" si="6" ref="G33:G46">F33*860</f>
        <v>4300</v>
      </c>
      <c r="H33" s="43">
        <v>25.6</v>
      </c>
      <c r="I33" s="34">
        <f>H33*860</f>
        <v>22016</v>
      </c>
      <c r="J33" s="44">
        <v>5.2</v>
      </c>
      <c r="K33" s="35">
        <f>J33*860</f>
        <v>4472</v>
      </c>
      <c r="L33" s="36">
        <v>99</v>
      </c>
      <c r="M33" s="44">
        <v>98.4</v>
      </c>
      <c r="N33" s="38">
        <v>109.3</v>
      </c>
      <c r="O33" s="8">
        <v>1.1</v>
      </c>
      <c r="P33" s="475" t="s">
        <v>151</v>
      </c>
      <c r="Q33" s="39">
        <v>0.5</v>
      </c>
      <c r="R33" s="40">
        <v>65</v>
      </c>
      <c r="S33" s="43">
        <v>9.2</v>
      </c>
      <c r="T33" s="44">
        <v>11.2</v>
      </c>
      <c r="U33" s="35" t="s">
        <v>167</v>
      </c>
      <c r="V33" s="29">
        <v>0.0126</v>
      </c>
    </row>
    <row r="34" spans="1:22" ht="12.75" thickBot="1">
      <c r="A34" s="590"/>
      <c r="B34" s="562"/>
      <c r="C34" s="45" t="s">
        <v>84</v>
      </c>
      <c r="D34" s="470">
        <v>27.4</v>
      </c>
      <c r="E34" s="25">
        <f t="shared" si="5"/>
        <v>23564</v>
      </c>
      <c r="F34" s="13">
        <v>5.6</v>
      </c>
      <c r="G34" s="26">
        <f t="shared" si="6"/>
        <v>4816</v>
      </c>
      <c r="H34" s="32" t="s">
        <v>167</v>
      </c>
      <c r="I34" s="25" t="s">
        <v>167</v>
      </c>
      <c r="J34" s="33" t="s">
        <v>167</v>
      </c>
      <c r="K34" s="26" t="s">
        <v>167</v>
      </c>
      <c r="L34" s="20"/>
      <c r="M34" s="33"/>
      <c r="N34" s="22"/>
      <c r="O34" s="12"/>
      <c r="P34" s="21"/>
      <c r="Q34" s="22"/>
      <c r="R34" s="31"/>
      <c r="S34" s="32"/>
      <c r="T34" s="33"/>
      <c r="U34" s="22"/>
      <c r="V34" s="30"/>
    </row>
    <row r="35" spans="1:22" ht="12">
      <c r="A35" s="558" t="s">
        <v>148</v>
      </c>
      <c r="B35" s="611">
        <v>9</v>
      </c>
      <c r="C35" s="46" t="s">
        <v>83</v>
      </c>
      <c r="D35" s="471">
        <v>9.1</v>
      </c>
      <c r="E35" s="34">
        <f t="shared" si="5"/>
        <v>7826</v>
      </c>
      <c r="F35" s="9">
        <v>0.9</v>
      </c>
      <c r="G35" s="35">
        <f t="shared" si="6"/>
        <v>774</v>
      </c>
      <c r="H35" s="43">
        <v>9.3</v>
      </c>
      <c r="I35" s="34">
        <f aca="true" t="shared" si="7" ref="I35:I46">H35*860</f>
        <v>7998.000000000001</v>
      </c>
      <c r="J35" s="44">
        <v>1.1</v>
      </c>
      <c r="K35" s="35">
        <f aca="true" t="shared" si="8" ref="K35:K46">J35*860</f>
        <v>946.0000000000001</v>
      </c>
      <c r="L35" s="36">
        <v>98.1</v>
      </c>
      <c r="M35" s="36">
        <v>96.5</v>
      </c>
      <c r="N35" s="38"/>
      <c r="O35" s="8">
        <v>1.89</v>
      </c>
      <c r="P35" s="37" t="s">
        <v>0</v>
      </c>
      <c r="Q35" s="39">
        <v>1.61</v>
      </c>
      <c r="R35" s="40">
        <v>67</v>
      </c>
      <c r="S35" s="135" t="s">
        <v>147</v>
      </c>
      <c r="T35" s="44" t="s">
        <v>167</v>
      </c>
      <c r="U35" s="35" t="s">
        <v>167</v>
      </c>
      <c r="V35" s="85">
        <v>0.004</v>
      </c>
    </row>
    <row r="36" spans="1:22" ht="12.75" thickBot="1">
      <c r="A36" s="559"/>
      <c r="B36" s="612"/>
      <c r="C36" s="45" t="s">
        <v>84</v>
      </c>
      <c r="D36" s="470">
        <v>9.9</v>
      </c>
      <c r="E36" s="25">
        <f t="shared" si="5"/>
        <v>8514</v>
      </c>
      <c r="F36" s="13">
        <v>1.1</v>
      </c>
      <c r="G36" s="26">
        <f t="shared" si="6"/>
        <v>946.0000000000001</v>
      </c>
      <c r="H36" s="32">
        <v>9.3</v>
      </c>
      <c r="I36" s="25">
        <f t="shared" si="7"/>
        <v>7998.000000000001</v>
      </c>
      <c r="J36" s="33">
        <v>1.1</v>
      </c>
      <c r="K36" s="26">
        <f t="shared" si="8"/>
        <v>946.0000000000001</v>
      </c>
      <c r="L36" s="17"/>
      <c r="M36" s="17">
        <v>106.5</v>
      </c>
      <c r="N36" s="19">
        <v>108.5</v>
      </c>
      <c r="O36" s="12"/>
      <c r="P36" s="18"/>
      <c r="Q36" s="27"/>
      <c r="R36" s="28"/>
      <c r="S36" s="134"/>
      <c r="T36" s="33"/>
      <c r="U36" s="26"/>
      <c r="V36" s="53"/>
    </row>
    <row r="37" spans="1:22" ht="12">
      <c r="A37" s="559"/>
      <c r="B37" s="613">
        <v>13</v>
      </c>
      <c r="C37" s="46" t="s">
        <v>83</v>
      </c>
      <c r="D37" s="469">
        <v>13.3</v>
      </c>
      <c r="E37" s="41">
        <f t="shared" si="5"/>
        <v>11438</v>
      </c>
      <c r="F37" s="130">
        <v>2.3</v>
      </c>
      <c r="G37" s="42">
        <f t="shared" si="6"/>
        <v>1977.9999999999998</v>
      </c>
      <c r="H37" s="127">
        <v>13.9</v>
      </c>
      <c r="I37" s="41">
        <f t="shared" si="7"/>
        <v>11954</v>
      </c>
      <c r="J37" s="84">
        <v>2.2</v>
      </c>
      <c r="K37" s="42">
        <f t="shared" si="8"/>
        <v>1892.0000000000002</v>
      </c>
      <c r="L37" s="136">
        <v>97.1</v>
      </c>
      <c r="M37" s="136">
        <v>96</v>
      </c>
      <c r="N37" s="137"/>
      <c r="O37" s="128">
        <v>2.92</v>
      </c>
      <c r="P37" s="138" t="s">
        <v>0</v>
      </c>
      <c r="Q37" s="139">
        <v>1.08</v>
      </c>
      <c r="R37" s="140">
        <v>67</v>
      </c>
      <c r="S37" s="141" t="s">
        <v>147</v>
      </c>
      <c r="T37" s="84" t="s">
        <v>167</v>
      </c>
      <c r="U37" s="42" t="s">
        <v>167</v>
      </c>
      <c r="V37" s="142">
        <v>0.005</v>
      </c>
    </row>
    <row r="38" spans="1:22" ht="12.75" thickBot="1">
      <c r="A38" s="559"/>
      <c r="B38" s="612"/>
      <c r="C38" s="45" t="s">
        <v>84</v>
      </c>
      <c r="D38" s="470">
        <v>14.8</v>
      </c>
      <c r="E38" s="25">
        <f t="shared" si="5"/>
        <v>12728</v>
      </c>
      <c r="F38" s="13">
        <v>2.8</v>
      </c>
      <c r="G38" s="26">
        <f t="shared" si="6"/>
        <v>2408</v>
      </c>
      <c r="H38" s="32">
        <v>13.9</v>
      </c>
      <c r="I38" s="25">
        <f t="shared" si="7"/>
        <v>11954</v>
      </c>
      <c r="J38" s="33">
        <v>2.2</v>
      </c>
      <c r="K38" s="26">
        <f t="shared" si="8"/>
        <v>1892.0000000000002</v>
      </c>
      <c r="L38" s="17"/>
      <c r="M38" s="17">
        <v>106</v>
      </c>
      <c r="N38" s="19">
        <v>108.5</v>
      </c>
      <c r="O38" s="12"/>
      <c r="P38" s="18"/>
      <c r="Q38" s="27"/>
      <c r="R38" s="28"/>
      <c r="S38" s="134"/>
      <c r="T38" s="33"/>
      <c r="U38" s="26"/>
      <c r="V38" s="53"/>
    </row>
    <row r="39" spans="1:22" ht="12">
      <c r="A39" s="559"/>
      <c r="B39" s="613">
        <v>17</v>
      </c>
      <c r="C39" s="46" t="s">
        <v>83</v>
      </c>
      <c r="D39" s="469">
        <v>16.9</v>
      </c>
      <c r="E39" s="41">
        <f t="shared" si="5"/>
        <v>14533.999999999998</v>
      </c>
      <c r="F39" s="130">
        <v>2.5</v>
      </c>
      <c r="G39" s="42">
        <f t="shared" si="6"/>
        <v>2150</v>
      </c>
      <c r="H39" s="127">
        <v>17.4</v>
      </c>
      <c r="I39" s="41">
        <f t="shared" si="7"/>
        <v>14963.999999999998</v>
      </c>
      <c r="J39" s="84">
        <v>2.5</v>
      </c>
      <c r="K39" s="42">
        <f t="shared" si="8"/>
        <v>2150</v>
      </c>
      <c r="L39" s="136">
        <v>97.4</v>
      </c>
      <c r="M39" s="136">
        <v>96.5</v>
      </c>
      <c r="N39" s="137"/>
      <c r="O39" s="128">
        <v>1.72</v>
      </c>
      <c r="P39" s="138" t="s">
        <v>0</v>
      </c>
      <c r="Q39" s="139">
        <v>0.88</v>
      </c>
      <c r="R39" s="140">
        <v>67</v>
      </c>
      <c r="S39" s="141" t="s">
        <v>147</v>
      </c>
      <c r="T39" s="84" t="s">
        <v>167</v>
      </c>
      <c r="U39" s="42" t="s">
        <v>167</v>
      </c>
      <c r="V39" s="142">
        <v>0.007</v>
      </c>
    </row>
    <row r="40" spans="1:22" ht="12.75" thickBot="1">
      <c r="A40" s="559"/>
      <c r="B40" s="612"/>
      <c r="C40" s="45" t="s">
        <v>84</v>
      </c>
      <c r="D40" s="470">
        <v>18.4</v>
      </c>
      <c r="E40" s="25">
        <f t="shared" si="5"/>
        <v>15823.999999999998</v>
      </c>
      <c r="F40" s="13">
        <v>3</v>
      </c>
      <c r="G40" s="26">
        <f t="shared" si="6"/>
        <v>2580</v>
      </c>
      <c r="H40" s="32">
        <v>17.4</v>
      </c>
      <c r="I40" s="25">
        <f t="shared" si="7"/>
        <v>14963.999999999998</v>
      </c>
      <c r="J40" s="33">
        <v>2.5</v>
      </c>
      <c r="K40" s="26">
        <f t="shared" si="8"/>
        <v>2150</v>
      </c>
      <c r="L40" s="17"/>
      <c r="M40" s="17">
        <v>106</v>
      </c>
      <c r="N40" s="19">
        <v>108.5</v>
      </c>
      <c r="O40" s="12"/>
      <c r="P40" s="18"/>
      <c r="Q40" s="27"/>
      <c r="R40" s="28"/>
      <c r="S40" s="134"/>
      <c r="T40" s="33"/>
      <c r="U40" s="26"/>
      <c r="V40" s="53"/>
    </row>
    <row r="41" spans="1:22" ht="12">
      <c r="A41" s="559"/>
      <c r="B41" s="613">
        <v>25</v>
      </c>
      <c r="C41" s="46" t="s">
        <v>83</v>
      </c>
      <c r="D41" s="469">
        <v>23.9</v>
      </c>
      <c r="E41" s="41">
        <f t="shared" si="5"/>
        <v>20554</v>
      </c>
      <c r="F41" s="130">
        <v>4.8</v>
      </c>
      <c r="G41" s="42">
        <f t="shared" si="6"/>
        <v>4128</v>
      </c>
      <c r="H41" s="127">
        <v>24.5</v>
      </c>
      <c r="I41" s="41">
        <f t="shared" si="7"/>
        <v>21070</v>
      </c>
      <c r="J41" s="84">
        <v>5</v>
      </c>
      <c r="K41" s="42">
        <f t="shared" si="8"/>
        <v>4300</v>
      </c>
      <c r="L41" s="136">
        <v>96.6</v>
      </c>
      <c r="M41" s="136">
        <v>96</v>
      </c>
      <c r="N41" s="137">
        <v>108.5</v>
      </c>
      <c r="O41" s="128">
        <f>100-M41-Q41</f>
        <v>3.39</v>
      </c>
      <c r="P41" s="138" t="s">
        <v>0</v>
      </c>
      <c r="Q41" s="139">
        <v>0.61</v>
      </c>
      <c r="R41" s="140">
        <v>67</v>
      </c>
      <c r="S41" s="141" t="s">
        <v>147</v>
      </c>
      <c r="T41" s="84" t="s">
        <v>167</v>
      </c>
      <c r="U41" s="42" t="s">
        <v>167</v>
      </c>
      <c r="V41" s="142">
        <v>0.0108</v>
      </c>
    </row>
    <row r="42" spans="1:22" ht="12.75" thickBot="1">
      <c r="A42" s="559"/>
      <c r="B42" s="612"/>
      <c r="C42" s="45" t="s">
        <v>84</v>
      </c>
      <c r="D42" s="470">
        <v>25.9</v>
      </c>
      <c r="E42" s="25">
        <f t="shared" si="5"/>
        <v>22274</v>
      </c>
      <c r="F42" s="13">
        <v>5.4</v>
      </c>
      <c r="G42" s="26">
        <f t="shared" si="6"/>
        <v>4644</v>
      </c>
      <c r="H42" s="32">
        <v>24.5</v>
      </c>
      <c r="I42" s="25">
        <f t="shared" si="7"/>
        <v>21070</v>
      </c>
      <c r="J42" s="33">
        <v>5</v>
      </c>
      <c r="K42" s="26">
        <f t="shared" si="8"/>
        <v>4300</v>
      </c>
      <c r="L42" s="17"/>
      <c r="M42" s="17">
        <v>105</v>
      </c>
      <c r="N42" s="19"/>
      <c r="O42" s="12"/>
      <c r="P42" s="18"/>
      <c r="Q42" s="27"/>
      <c r="R42" s="28"/>
      <c r="S42" s="134"/>
      <c r="T42" s="33"/>
      <c r="U42" s="26"/>
      <c r="V42" s="53"/>
    </row>
    <row r="43" spans="1:22" ht="12">
      <c r="A43" s="559"/>
      <c r="B43" s="613">
        <v>35</v>
      </c>
      <c r="C43" s="46" t="s">
        <v>83</v>
      </c>
      <c r="D43" s="469">
        <v>34</v>
      </c>
      <c r="E43" s="41">
        <f t="shared" si="5"/>
        <v>29240</v>
      </c>
      <c r="F43" s="130">
        <v>9.7</v>
      </c>
      <c r="G43" s="42">
        <f t="shared" si="6"/>
        <v>8342</v>
      </c>
      <c r="H43" s="127">
        <v>34.8</v>
      </c>
      <c r="I43" s="41">
        <f t="shared" si="7"/>
        <v>29927.999999999996</v>
      </c>
      <c r="J43" s="84">
        <v>10</v>
      </c>
      <c r="K43" s="42">
        <f t="shared" si="8"/>
        <v>8600</v>
      </c>
      <c r="L43" s="136">
        <v>98.1</v>
      </c>
      <c r="M43" s="136">
        <v>97.6</v>
      </c>
      <c r="N43" s="137">
        <v>107.7</v>
      </c>
      <c r="O43" s="128">
        <v>2.44</v>
      </c>
      <c r="P43" s="138" t="s">
        <v>0</v>
      </c>
      <c r="Q43" s="139">
        <v>0.54</v>
      </c>
      <c r="R43" s="140">
        <v>67</v>
      </c>
      <c r="S43" s="141" t="s">
        <v>147</v>
      </c>
      <c r="T43" s="84" t="s">
        <v>167</v>
      </c>
      <c r="U43" s="42" t="s">
        <v>167</v>
      </c>
      <c r="V43" s="142">
        <v>0.015</v>
      </c>
    </row>
    <row r="44" spans="1:22" ht="12.75" thickBot="1">
      <c r="A44" s="559"/>
      <c r="B44" s="612"/>
      <c r="C44" s="45" t="s">
        <v>84</v>
      </c>
      <c r="D44" s="470">
        <v>36.8</v>
      </c>
      <c r="E44" s="25">
        <f t="shared" si="5"/>
        <v>31647.999999999996</v>
      </c>
      <c r="F44" s="13">
        <v>10.7</v>
      </c>
      <c r="G44" s="26">
        <f t="shared" si="6"/>
        <v>9202</v>
      </c>
      <c r="H44" s="32">
        <v>34.8</v>
      </c>
      <c r="I44" s="25">
        <f t="shared" si="7"/>
        <v>29927.999999999996</v>
      </c>
      <c r="J44" s="33">
        <v>10</v>
      </c>
      <c r="K44" s="26">
        <f t="shared" si="8"/>
        <v>8600</v>
      </c>
      <c r="L44" s="17"/>
      <c r="M44" s="17">
        <v>105.6</v>
      </c>
      <c r="N44" s="19"/>
      <c r="O44" s="12"/>
      <c r="P44" s="18"/>
      <c r="Q44" s="27"/>
      <c r="R44" s="28"/>
      <c r="S44" s="134"/>
      <c r="T44" s="33"/>
      <c r="U44" s="26"/>
      <c r="V44" s="53"/>
    </row>
    <row r="45" spans="1:22" ht="12">
      <c r="A45" s="559"/>
      <c r="B45" s="613">
        <v>50</v>
      </c>
      <c r="C45" s="46" t="s">
        <v>83</v>
      </c>
      <c r="D45" s="469">
        <v>48.7</v>
      </c>
      <c r="E45" s="41">
        <f t="shared" si="5"/>
        <v>41882</v>
      </c>
      <c r="F45" s="130">
        <v>9.7</v>
      </c>
      <c r="G45" s="42">
        <f t="shared" si="6"/>
        <v>8342</v>
      </c>
      <c r="H45" s="127">
        <v>50</v>
      </c>
      <c r="I45" s="41">
        <f t="shared" si="7"/>
        <v>43000</v>
      </c>
      <c r="J45" s="84">
        <v>10</v>
      </c>
      <c r="K45" s="42">
        <f t="shared" si="8"/>
        <v>8600</v>
      </c>
      <c r="L45" s="136" t="s">
        <v>167</v>
      </c>
      <c r="M45" s="136">
        <v>97.3</v>
      </c>
      <c r="N45" s="137">
        <v>107.7</v>
      </c>
      <c r="O45" s="128">
        <v>2.22</v>
      </c>
      <c r="P45" s="138" t="s">
        <v>0</v>
      </c>
      <c r="Q45" s="139">
        <v>0.38</v>
      </c>
      <c r="R45" s="140">
        <v>67</v>
      </c>
      <c r="S45" s="141" t="s">
        <v>147</v>
      </c>
      <c r="T45" s="84" t="s">
        <v>167</v>
      </c>
      <c r="U45" s="42" t="s">
        <v>167</v>
      </c>
      <c r="V45" s="142">
        <v>0.021</v>
      </c>
    </row>
    <row r="46" spans="1:22" ht="12.75" thickBot="1">
      <c r="A46" s="560"/>
      <c r="B46" s="614"/>
      <c r="C46" s="45" t="s">
        <v>84</v>
      </c>
      <c r="D46" s="470">
        <v>52.5</v>
      </c>
      <c r="E46" s="25">
        <f t="shared" si="5"/>
        <v>45150</v>
      </c>
      <c r="F46" s="13">
        <v>10.8</v>
      </c>
      <c r="G46" s="26">
        <f t="shared" si="6"/>
        <v>9288</v>
      </c>
      <c r="H46" s="32">
        <v>50</v>
      </c>
      <c r="I46" s="25">
        <f t="shared" si="7"/>
        <v>43000</v>
      </c>
      <c r="J46" s="33">
        <v>10</v>
      </c>
      <c r="K46" s="26">
        <f t="shared" si="8"/>
        <v>8600</v>
      </c>
      <c r="L46" s="17"/>
      <c r="M46" s="17">
        <v>105</v>
      </c>
      <c r="N46" s="19"/>
      <c r="O46" s="12"/>
      <c r="P46" s="18"/>
      <c r="Q46" s="27"/>
      <c r="R46" s="28"/>
      <c r="S46" s="134"/>
      <c r="T46" s="33"/>
      <c r="U46" s="26"/>
      <c r="V46" s="53"/>
    </row>
    <row r="47" spans="1:22" ht="12">
      <c r="A47" s="585" t="s">
        <v>175</v>
      </c>
      <c r="B47" s="610">
        <v>45</v>
      </c>
      <c r="C47" s="46" t="s">
        <v>83</v>
      </c>
      <c r="D47" s="466">
        <v>43.7</v>
      </c>
      <c r="E47" s="34">
        <v>37580</v>
      </c>
      <c r="F47" s="9">
        <v>12.6</v>
      </c>
      <c r="G47" s="35">
        <v>10840</v>
      </c>
      <c r="H47" s="43">
        <v>45</v>
      </c>
      <c r="I47" s="34">
        <v>38700</v>
      </c>
      <c r="J47" s="44">
        <v>13</v>
      </c>
      <c r="K47" s="35">
        <v>11180</v>
      </c>
      <c r="L47" s="8">
        <v>98.1</v>
      </c>
      <c r="M47" s="44">
        <v>97.1</v>
      </c>
      <c r="N47" s="10">
        <v>97.5</v>
      </c>
      <c r="O47" s="8">
        <v>1.9</v>
      </c>
      <c r="P47" s="9" t="s">
        <v>0</v>
      </c>
      <c r="Q47" s="10">
        <v>0.3</v>
      </c>
      <c r="R47" s="11">
        <v>38</v>
      </c>
      <c r="S47" s="8" t="s">
        <v>1</v>
      </c>
      <c r="T47" s="9" t="s">
        <v>112</v>
      </c>
      <c r="U47" s="10" t="s">
        <v>167</v>
      </c>
      <c r="V47" s="29">
        <v>0.0204</v>
      </c>
    </row>
    <row r="48" spans="1:22" ht="12.75" thickBot="1">
      <c r="A48" s="586"/>
      <c r="B48" s="557"/>
      <c r="C48" s="45" t="s">
        <v>84</v>
      </c>
      <c r="D48" s="467">
        <v>46.9</v>
      </c>
      <c r="E48" s="25">
        <v>40330</v>
      </c>
      <c r="F48" s="13">
        <v>13.9</v>
      </c>
      <c r="G48" s="26">
        <v>11950</v>
      </c>
      <c r="H48" s="32">
        <v>45</v>
      </c>
      <c r="I48" s="25">
        <v>38700</v>
      </c>
      <c r="J48" s="33">
        <v>13</v>
      </c>
      <c r="K48" s="26">
        <v>11180</v>
      </c>
      <c r="L48" s="12">
        <v>98.4</v>
      </c>
      <c r="M48" s="33">
        <v>104.2</v>
      </c>
      <c r="N48" s="14">
        <v>106.7</v>
      </c>
      <c r="O48" s="12">
        <v>1.6</v>
      </c>
      <c r="P48" s="13" t="s">
        <v>0</v>
      </c>
      <c r="Q48" s="14">
        <v>0.3</v>
      </c>
      <c r="R48" s="15">
        <v>32</v>
      </c>
      <c r="S48" s="12" t="s">
        <v>1</v>
      </c>
      <c r="T48" s="13" t="s">
        <v>112</v>
      </c>
      <c r="U48" s="14" t="s">
        <v>167</v>
      </c>
      <c r="V48" s="30">
        <v>0.0204</v>
      </c>
    </row>
    <row r="49" spans="1:22" ht="12">
      <c r="A49" s="586"/>
      <c r="B49" s="610">
        <v>60</v>
      </c>
      <c r="C49" s="46" t="s">
        <v>83</v>
      </c>
      <c r="D49" s="466">
        <v>58.9</v>
      </c>
      <c r="E49" s="34">
        <v>50650</v>
      </c>
      <c r="F49" s="9">
        <v>12.6</v>
      </c>
      <c r="G49" s="35">
        <v>10840</v>
      </c>
      <c r="H49" s="43">
        <v>60</v>
      </c>
      <c r="I49" s="34">
        <v>51600</v>
      </c>
      <c r="J49" s="44">
        <v>13</v>
      </c>
      <c r="K49" s="35">
        <v>11180</v>
      </c>
      <c r="L49" s="8">
        <v>97.8</v>
      </c>
      <c r="M49" s="44">
        <v>98.2</v>
      </c>
      <c r="N49" s="10">
        <v>97.5</v>
      </c>
      <c r="O49" s="8">
        <v>2.2</v>
      </c>
      <c r="P49" s="9" t="s">
        <v>0</v>
      </c>
      <c r="Q49" s="10">
        <v>0.3</v>
      </c>
      <c r="R49" s="11">
        <v>44</v>
      </c>
      <c r="S49" s="8" t="s">
        <v>1</v>
      </c>
      <c r="T49" s="9" t="s">
        <v>112</v>
      </c>
      <c r="U49" s="10" t="s">
        <v>167</v>
      </c>
      <c r="V49" s="29">
        <v>0.0272</v>
      </c>
    </row>
    <row r="50" spans="1:22" ht="12.75" thickBot="1">
      <c r="A50" s="586"/>
      <c r="B50" s="557"/>
      <c r="C50" s="45" t="s">
        <v>84</v>
      </c>
      <c r="D50" s="467">
        <v>62.34</v>
      </c>
      <c r="E50" s="25">
        <v>53610</v>
      </c>
      <c r="F50" s="13">
        <v>13.9</v>
      </c>
      <c r="G50" s="26">
        <v>11950</v>
      </c>
      <c r="H50" s="32">
        <v>60</v>
      </c>
      <c r="I50" s="25">
        <v>51600</v>
      </c>
      <c r="J50" s="33">
        <v>13</v>
      </c>
      <c r="K50" s="26">
        <v>11180</v>
      </c>
      <c r="L50" s="12">
        <v>98.1</v>
      </c>
      <c r="M50" s="33">
        <v>103.9</v>
      </c>
      <c r="N50" s="14">
        <v>107.3</v>
      </c>
      <c r="O50" s="12">
        <v>1.9</v>
      </c>
      <c r="P50" s="13" t="s">
        <v>0</v>
      </c>
      <c r="Q50" s="14">
        <v>0.3</v>
      </c>
      <c r="R50" s="15">
        <v>34</v>
      </c>
      <c r="S50" s="12" t="s">
        <v>1</v>
      </c>
      <c r="T50" s="13" t="s">
        <v>112</v>
      </c>
      <c r="U50" s="14" t="s">
        <v>167</v>
      </c>
      <c r="V50" s="30">
        <v>0.0272</v>
      </c>
    </row>
    <row r="51" spans="1:22" ht="12">
      <c r="A51" s="586"/>
      <c r="B51" s="610">
        <v>80</v>
      </c>
      <c r="C51" s="46" t="s">
        <v>83</v>
      </c>
      <c r="D51" s="466">
        <v>78.16</v>
      </c>
      <c r="E51" s="34">
        <v>67220</v>
      </c>
      <c r="F51" s="9">
        <v>19.5</v>
      </c>
      <c r="G51" s="35">
        <v>16770</v>
      </c>
      <c r="H51" s="43">
        <v>80</v>
      </c>
      <c r="I51" s="34">
        <v>68800</v>
      </c>
      <c r="J51" s="44">
        <v>20</v>
      </c>
      <c r="K51" s="35">
        <v>17200</v>
      </c>
      <c r="L51" s="8">
        <v>97.9</v>
      </c>
      <c r="M51" s="44">
        <v>97.7</v>
      </c>
      <c r="N51" s="10">
        <v>97.5</v>
      </c>
      <c r="O51" s="8">
        <v>2.2</v>
      </c>
      <c r="P51" s="9" t="s">
        <v>0</v>
      </c>
      <c r="Q51" s="10">
        <v>0.2</v>
      </c>
      <c r="R51" s="11">
        <v>45</v>
      </c>
      <c r="S51" s="8" t="s">
        <v>110</v>
      </c>
      <c r="T51" s="9" t="s">
        <v>112</v>
      </c>
      <c r="U51" s="10" t="s">
        <v>167</v>
      </c>
      <c r="V51" s="29">
        <v>0.0363</v>
      </c>
    </row>
    <row r="52" spans="1:22" ht="12.75" thickBot="1">
      <c r="A52" s="587"/>
      <c r="B52" s="562"/>
      <c r="C52" s="45" t="s">
        <v>84</v>
      </c>
      <c r="D52" s="467">
        <v>82.7</v>
      </c>
      <c r="E52" s="25">
        <v>71120</v>
      </c>
      <c r="F52" s="13">
        <v>21.3</v>
      </c>
      <c r="G52" s="26">
        <v>18320</v>
      </c>
      <c r="H52" s="32">
        <v>80</v>
      </c>
      <c r="I52" s="25">
        <v>68800</v>
      </c>
      <c r="J52" s="33">
        <v>20</v>
      </c>
      <c r="K52" s="26">
        <v>17200</v>
      </c>
      <c r="L52" s="12">
        <v>98.2</v>
      </c>
      <c r="M52" s="33">
        <v>103.4</v>
      </c>
      <c r="N52" s="14">
        <v>107</v>
      </c>
      <c r="O52" s="12">
        <v>1.8</v>
      </c>
      <c r="P52" s="13" t="s">
        <v>0</v>
      </c>
      <c r="Q52" s="14">
        <v>0.2</v>
      </c>
      <c r="R52" s="15">
        <v>34</v>
      </c>
      <c r="S52" s="12" t="s">
        <v>110</v>
      </c>
      <c r="T52" s="13" t="s">
        <v>112</v>
      </c>
      <c r="U52" s="14" t="s">
        <v>167</v>
      </c>
      <c r="V52" s="30">
        <v>0.0363</v>
      </c>
    </row>
    <row r="53" spans="1:22" ht="12">
      <c r="A53" s="558" t="s">
        <v>145</v>
      </c>
      <c r="B53" s="563">
        <v>65</v>
      </c>
      <c r="C53" s="46" t="s">
        <v>83</v>
      </c>
      <c r="D53" s="466">
        <v>60.8</v>
      </c>
      <c r="E53" s="34">
        <f aca="true" t="shared" si="9" ref="E53:E72">D53*860</f>
        <v>52288</v>
      </c>
      <c r="F53" s="9">
        <v>10.1</v>
      </c>
      <c r="G53" s="35">
        <f aca="true" t="shared" si="10" ref="G53:G72">F53*860</f>
        <v>8686</v>
      </c>
      <c r="H53" s="43">
        <v>62.4</v>
      </c>
      <c r="I53" s="34">
        <f>H53*860</f>
        <v>53664</v>
      </c>
      <c r="J53" s="44">
        <v>10.4</v>
      </c>
      <c r="K53" s="35">
        <f>J53*860</f>
        <v>8944</v>
      </c>
      <c r="L53" s="44">
        <v>97.6</v>
      </c>
      <c r="M53" s="44">
        <v>97.4</v>
      </c>
      <c r="N53" s="10"/>
      <c r="O53" s="8">
        <v>2.3</v>
      </c>
      <c r="P53" s="9" t="s">
        <v>0</v>
      </c>
      <c r="Q53" s="10" t="s">
        <v>172</v>
      </c>
      <c r="R53" s="11">
        <v>56</v>
      </c>
      <c r="S53" s="8">
        <v>8.5</v>
      </c>
      <c r="T53" s="37" t="s">
        <v>167</v>
      </c>
      <c r="U53" s="38" t="s">
        <v>167</v>
      </c>
      <c r="V53" s="85">
        <v>0.03</v>
      </c>
    </row>
    <row r="54" spans="1:22" ht="12.75" thickBot="1">
      <c r="A54" s="559"/>
      <c r="B54" s="561"/>
      <c r="C54" s="45" t="s">
        <v>146</v>
      </c>
      <c r="D54" s="467">
        <v>63.9</v>
      </c>
      <c r="E54" s="25">
        <f t="shared" si="9"/>
        <v>54954</v>
      </c>
      <c r="F54" s="13">
        <v>11.1</v>
      </c>
      <c r="G54" s="26">
        <f t="shared" si="10"/>
        <v>9546</v>
      </c>
      <c r="H54" s="32" t="s">
        <v>167</v>
      </c>
      <c r="I54" s="25" t="s">
        <v>167</v>
      </c>
      <c r="J54" s="33" t="s">
        <v>167</v>
      </c>
      <c r="K54" s="26" t="s">
        <v>167</v>
      </c>
      <c r="L54" s="33"/>
      <c r="M54" s="33">
        <v>102.4</v>
      </c>
      <c r="N54" s="14">
        <v>107.1</v>
      </c>
      <c r="O54" s="12"/>
      <c r="P54" s="13"/>
      <c r="Q54" s="14"/>
      <c r="R54" s="15">
        <v>56</v>
      </c>
      <c r="S54" s="12">
        <v>8.5</v>
      </c>
      <c r="T54" s="476"/>
      <c r="U54" s="477"/>
      <c r="V54" s="53">
        <v>0.03</v>
      </c>
    </row>
    <row r="55" spans="1:22" ht="12">
      <c r="A55" s="559"/>
      <c r="B55" s="556">
        <v>85</v>
      </c>
      <c r="C55" s="46" t="s">
        <v>83</v>
      </c>
      <c r="D55" s="466">
        <v>81.1</v>
      </c>
      <c r="E55" s="34">
        <f t="shared" si="9"/>
        <v>69746</v>
      </c>
      <c r="F55" s="9">
        <v>13.4</v>
      </c>
      <c r="G55" s="35">
        <f t="shared" si="10"/>
        <v>11524</v>
      </c>
      <c r="H55" s="43">
        <v>83.3</v>
      </c>
      <c r="I55" s="34">
        <f>H55*860</f>
        <v>71638</v>
      </c>
      <c r="J55" s="44">
        <v>13.8</v>
      </c>
      <c r="K55" s="35">
        <f>J55*860</f>
        <v>11868</v>
      </c>
      <c r="L55" s="44">
        <v>97.6</v>
      </c>
      <c r="M55" s="44">
        <v>97.4</v>
      </c>
      <c r="N55" s="10"/>
      <c r="O55" s="8">
        <v>2.3</v>
      </c>
      <c r="P55" s="9" t="s">
        <v>0</v>
      </c>
      <c r="Q55" s="10" t="s">
        <v>172</v>
      </c>
      <c r="R55" s="11">
        <v>56</v>
      </c>
      <c r="S55" s="8">
        <v>8.5</v>
      </c>
      <c r="T55" s="37" t="s">
        <v>167</v>
      </c>
      <c r="U55" s="38" t="s">
        <v>167</v>
      </c>
      <c r="V55" s="85">
        <v>0.04</v>
      </c>
    </row>
    <row r="56" spans="1:22" ht="12.75" thickBot="1">
      <c r="A56" s="559"/>
      <c r="B56" s="561"/>
      <c r="C56" s="45" t="s">
        <v>146</v>
      </c>
      <c r="D56" s="467">
        <v>85.3</v>
      </c>
      <c r="E56" s="25">
        <f t="shared" si="9"/>
        <v>73358</v>
      </c>
      <c r="F56" s="13">
        <v>14.8</v>
      </c>
      <c r="G56" s="26">
        <f t="shared" si="10"/>
        <v>12728</v>
      </c>
      <c r="H56" s="32" t="s">
        <v>167</v>
      </c>
      <c r="I56" s="25" t="s">
        <v>167</v>
      </c>
      <c r="J56" s="33" t="s">
        <v>167</v>
      </c>
      <c r="K56" s="26" t="s">
        <v>167</v>
      </c>
      <c r="L56" s="33"/>
      <c r="M56" s="33">
        <v>102.4</v>
      </c>
      <c r="N56" s="14">
        <v>107.1</v>
      </c>
      <c r="O56" s="12"/>
      <c r="P56" s="13"/>
      <c r="Q56" s="14"/>
      <c r="R56" s="15">
        <v>56</v>
      </c>
      <c r="S56" s="12">
        <v>8.5</v>
      </c>
      <c r="T56" s="476"/>
      <c r="U56" s="477"/>
      <c r="V56" s="53">
        <v>0.04</v>
      </c>
    </row>
    <row r="57" spans="1:22" ht="12">
      <c r="A57" s="559"/>
      <c r="B57" s="556">
        <v>100</v>
      </c>
      <c r="C57" s="46" t="s">
        <v>83</v>
      </c>
      <c r="D57" s="466">
        <v>92.9</v>
      </c>
      <c r="E57" s="34">
        <f t="shared" si="9"/>
        <v>79894</v>
      </c>
      <c r="F57" s="9">
        <v>15.6</v>
      </c>
      <c r="G57" s="35">
        <f t="shared" si="10"/>
        <v>13416</v>
      </c>
      <c r="H57" s="43">
        <v>95.2</v>
      </c>
      <c r="I57" s="34">
        <f>H57*860</f>
        <v>81872</v>
      </c>
      <c r="J57" s="44">
        <v>16</v>
      </c>
      <c r="K57" s="35">
        <f>J57*860</f>
        <v>13760</v>
      </c>
      <c r="L57" s="44">
        <v>97.8</v>
      </c>
      <c r="M57" s="44">
        <v>97.6</v>
      </c>
      <c r="N57" s="10"/>
      <c r="O57" s="8">
        <v>2.2</v>
      </c>
      <c r="P57" s="9" t="s">
        <v>0</v>
      </c>
      <c r="Q57" s="10" t="s">
        <v>171</v>
      </c>
      <c r="R57" s="11">
        <v>56</v>
      </c>
      <c r="S57" s="8">
        <v>8.7</v>
      </c>
      <c r="T57" s="37" t="s">
        <v>167</v>
      </c>
      <c r="U57" s="38" t="s">
        <v>167</v>
      </c>
      <c r="V57" s="85">
        <v>0.0446</v>
      </c>
    </row>
    <row r="58" spans="1:22" ht="12.75" thickBot="1">
      <c r="A58" s="559"/>
      <c r="B58" s="561"/>
      <c r="C58" s="45" t="s">
        <v>146</v>
      </c>
      <c r="D58" s="467">
        <v>100</v>
      </c>
      <c r="E58" s="25">
        <f t="shared" si="9"/>
        <v>86000</v>
      </c>
      <c r="F58" s="13">
        <v>17.2</v>
      </c>
      <c r="G58" s="26">
        <f t="shared" si="10"/>
        <v>14792</v>
      </c>
      <c r="H58" s="32" t="s">
        <v>167</v>
      </c>
      <c r="I58" s="25" t="s">
        <v>167</v>
      </c>
      <c r="J58" s="33" t="s">
        <v>167</v>
      </c>
      <c r="K58" s="26" t="s">
        <v>167</v>
      </c>
      <c r="L58" s="33"/>
      <c r="M58" s="33">
        <v>105</v>
      </c>
      <c r="N58" s="14">
        <v>107.3</v>
      </c>
      <c r="O58" s="12"/>
      <c r="P58" s="13"/>
      <c r="Q58" s="14"/>
      <c r="R58" s="15">
        <v>56</v>
      </c>
      <c r="S58" s="12">
        <v>8.5</v>
      </c>
      <c r="T58" s="476"/>
      <c r="U58" s="477"/>
      <c r="V58" s="53">
        <v>0.0446</v>
      </c>
    </row>
    <row r="59" spans="1:22" ht="12">
      <c r="A59" s="559"/>
      <c r="B59" s="556">
        <v>120</v>
      </c>
      <c r="C59" s="46" t="s">
        <v>83</v>
      </c>
      <c r="D59" s="466">
        <v>111.6</v>
      </c>
      <c r="E59" s="34">
        <f t="shared" si="9"/>
        <v>95976</v>
      </c>
      <c r="F59" s="9">
        <v>18.7</v>
      </c>
      <c r="G59" s="35">
        <f t="shared" si="10"/>
        <v>16082</v>
      </c>
      <c r="H59" s="43">
        <v>114.3</v>
      </c>
      <c r="I59" s="34">
        <f>H59*860</f>
        <v>98298</v>
      </c>
      <c r="J59" s="44">
        <v>19.2</v>
      </c>
      <c r="K59" s="35">
        <f>J59*860</f>
        <v>16512</v>
      </c>
      <c r="L59" s="44">
        <v>97.8</v>
      </c>
      <c r="M59" s="44">
        <v>97.6</v>
      </c>
      <c r="N59" s="10"/>
      <c r="O59" s="8">
        <v>2.2</v>
      </c>
      <c r="P59" s="9" t="s">
        <v>0</v>
      </c>
      <c r="Q59" s="10" t="s">
        <v>171</v>
      </c>
      <c r="R59" s="11">
        <v>56</v>
      </c>
      <c r="S59" s="8">
        <v>8.7</v>
      </c>
      <c r="T59" s="37" t="s">
        <v>167</v>
      </c>
      <c r="U59" s="38" t="s">
        <v>167</v>
      </c>
      <c r="V59" s="85">
        <v>0.0535</v>
      </c>
    </row>
    <row r="60" spans="1:22" ht="12.75" thickBot="1">
      <c r="A60" s="559"/>
      <c r="B60" s="561"/>
      <c r="C60" s="45" t="s">
        <v>146</v>
      </c>
      <c r="D60" s="467">
        <v>120</v>
      </c>
      <c r="E60" s="25">
        <f t="shared" si="9"/>
        <v>103200</v>
      </c>
      <c r="F60" s="13">
        <v>20.6</v>
      </c>
      <c r="G60" s="26">
        <f t="shared" si="10"/>
        <v>17716</v>
      </c>
      <c r="H60" s="32" t="s">
        <v>167</v>
      </c>
      <c r="I60" s="25" t="s">
        <v>167</v>
      </c>
      <c r="J60" s="33"/>
      <c r="K60" s="26" t="s">
        <v>167</v>
      </c>
      <c r="L60" s="33"/>
      <c r="M60" s="33">
        <v>105</v>
      </c>
      <c r="N60" s="14">
        <v>107.3</v>
      </c>
      <c r="O60" s="12"/>
      <c r="P60" s="13"/>
      <c r="Q60" s="14"/>
      <c r="R60" s="15">
        <v>56</v>
      </c>
      <c r="S60" s="12">
        <v>8.5</v>
      </c>
      <c r="T60" s="476"/>
      <c r="U60" s="477"/>
      <c r="V60" s="53">
        <v>0.0535</v>
      </c>
    </row>
    <row r="61" spans="1:22" ht="12">
      <c r="A61" s="559"/>
      <c r="B61" s="556">
        <v>145</v>
      </c>
      <c r="C61" s="46" t="s">
        <v>83</v>
      </c>
      <c r="D61" s="466">
        <v>132.2</v>
      </c>
      <c r="E61" s="34">
        <f t="shared" si="9"/>
        <v>113691.99999999999</v>
      </c>
      <c r="F61" s="9">
        <v>23.3</v>
      </c>
      <c r="G61" s="35">
        <f t="shared" si="10"/>
        <v>20038</v>
      </c>
      <c r="H61" s="43">
        <v>135.5</v>
      </c>
      <c r="I61" s="34">
        <f>H61*860</f>
        <v>116530</v>
      </c>
      <c r="J61" s="44">
        <v>23.9</v>
      </c>
      <c r="K61" s="35">
        <f>J61*860</f>
        <v>20554</v>
      </c>
      <c r="L61" s="44">
        <v>97.8</v>
      </c>
      <c r="M61" s="44">
        <v>97.6</v>
      </c>
      <c r="N61" s="10"/>
      <c r="O61" s="8">
        <v>2.2</v>
      </c>
      <c r="P61" s="9" t="s">
        <v>0</v>
      </c>
      <c r="Q61" s="10" t="s">
        <v>171</v>
      </c>
      <c r="R61" s="11">
        <v>56</v>
      </c>
      <c r="S61" s="8">
        <v>8.7</v>
      </c>
      <c r="T61" s="37" t="s">
        <v>167</v>
      </c>
      <c r="U61" s="38" t="s">
        <v>167</v>
      </c>
      <c r="V61" s="85">
        <v>0.0634</v>
      </c>
    </row>
    <row r="62" spans="1:22" ht="12.75" thickBot="1">
      <c r="A62" s="560"/>
      <c r="B62" s="562"/>
      <c r="C62" s="45" t="s">
        <v>146</v>
      </c>
      <c r="D62" s="467">
        <v>142.3</v>
      </c>
      <c r="E62" s="25">
        <f t="shared" si="9"/>
        <v>122378.00000000001</v>
      </c>
      <c r="F62" s="13">
        <v>25.6</v>
      </c>
      <c r="G62" s="26">
        <f t="shared" si="10"/>
        <v>22016</v>
      </c>
      <c r="H62" s="32" t="s">
        <v>167</v>
      </c>
      <c r="I62" s="25" t="s">
        <v>167</v>
      </c>
      <c r="J62" s="33" t="s">
        <v>167</v>
      </c>
      <c r="K62" s="26" t="s">
        <v>167</v>
      </c>
      <c r="L62" s="33"/>
      <c r="M62" s="33">
        <v>105</v>
      </c>
      <c r="N62" s="14">
        <v>107.3</v>
      </c>
      <c r="O62" s="12"/>
      <c r="P62" s="13"/>
      <c r="Q62" s="14"/>
      <c r="R62" s="15">
        <v>56</v>
      </c>
      <c r="S62" s="12">
        <v>8.5</v>
      </c>
      <c r="T62" s="476"/>
      <c r="U62" s="477"/>
      <c r="V62" s="53">
        <v>0.0634</v>
      </c>
    </row>
    <row r="63" spans="1:22" ht="12">
      <c r="A63" s="558" t="s">
        <v>53</v>
      </c>
      <c r="B63" s="563">
        <v>45</v>
      </c>
      <c r="C63" s="46" t="s">
        <v>83</v>
      </c>
      <c r="D63" s="471">
        <v>39.2</v>
      </c>
      <c r="E63" s="34">
        <f t="shared" si="9"/>
        <v>33712</v>
      </c>
      <c r="F63" s="9">
        <v>5.6</v>
      </c>
      <c r="G63" s="35">
        <f t="shared" si="10"/>
        <v>4816</v>
      </c>
      <c r="H63" s="478">
        <v>40</v>
      </c>
      <c r="I63" s="34">
        <f>H63*860</f>
        <v>34400</v>
      </c>
      <c r="J63" s="475">
        <v>5.8</v>
      </c>
      <c r="K63" s="35">
        <f>J63*860</f>
        <v>4988</v>
      </c>
      <c r="L63" s="36">
        <v>97.9</v>
      </c>
      <c r="M63" s="37">
        <v>97.6</v>
      </c>
      <c r="N63" s="38" t="s">
        <v>167</v>
      </c>
      <c r="O63" s="8">
        <v>2.1</v>
      </c>
      <c r="P63" s="37" t="s">
        <v>54</v>
      </c>
      <c r="Q63" s="39">
        <v>0.3</v>
      </c>
      <c r="R63" s="40">
        <v>65</v>
      </c>
      <c r="S63" s="43">
        <v>9</v>
      </c>
      <c r="T63" s="44">
        <v>11.5</v>
      </c>
      <c r="U63" s="38" t="s">
        <v>167</v>
      </c>
      <c r="V63" s="479">
        <v>0.02</v>
      </c>
    </row>
    <row r="64" spans="1:22" ht="12.75" thickBot="1">
      <c r="A64" s="559"/>
      <c r="B64" s="561"/>
      <c r="C64" s="45" t="s">
        <v>84</v>
      </c>
      <c r="D64" s="470">
        <v>42.5</v>
      </c>
      <c r="E64" s="25">
        <f t="shared" si="9"/>
        <v>36550</v>
      </c>
      <c r="F64" s="13">
        <v>6.2</v>
      </c>
      <c r="G64" s="26">
        <f t="shared" si="10"/>
        <v>5332</v>
      </c>
      <c r="H64" s="480" t="s">
        <v>167</v>
      </c>
      <c r="I64" s="25" t="s">
        <v>167</v>
      </c>
      <c r="J64" s="481" t="s">
        <v>167</v>
      </c>
      <c r="K64" s="26" t="s">
        <v>167</v>
      </c>
      <c r="L64" s="17"/>
      <c r="M64" s="18">
        <v>106.2</v>
      </c>
      <c r="N64" s="19"/>
      <c r="O64" s="12"/>
      <c r="P64" s="18"/>
      <c r="Q64" s="27"/>
      <c r="R64" s="28"/>
      <c r="S64" s="32"/>
      <c r="T64" s="33"/>
      <c r="U64" s="19"/>
      <c r="V64" s="482"/>
    </row>
    <row r="65" spans="1:22" ht="12">
      <c r="A65" s="559"/>
      <c r="B65" s="556">
        <v>65</v>
      </c>
      <c r="C65" s="46" t="s">
        <v>83</v>
      </c>
      <c r="D65" s="471">
        <v>59.2</v>
      </c>
      <c r="E65" s="34">
        <f t="shared" si="9"/>
        <v>50912</v>
      </c>
      <c r="F65" s="9">
        <v>8.3</v>
      </c>
      <c r="G65" s="35">
        <f t="shared" si="10"/>
        <v>7138.000000000001</v>
      </c>
      <c r="H65" s="478">
        <v>60.7</v>
      </c>
      <c r="I65" s="34">
        <f>H65*860</f>
        <v>52202</v>
      </c>
      <c r="J65" s="475">
        <v>8.6</v>
      </c>
      <c r="K65" s="35">
        <f>J65*860</f>
        <v>7396</v>
      </c>
      <c r="L65" s="36">
        <v>97.9</v>
      </c>
      <c r="M65" s="37">
        <v>97.6</v>
      </c>
      <c r="N65" s="38" t="s">
        <v>167</v>
      </c>
      <c r="O65" s="8">
        <v>2.1</v>
      </c>
      <c r="P65" s="37" t="s">
        <v>54</v>
      </c>
      <c r="Q65" s="39">
        <v>0.3</v>
      </c>
      <c r="R65" s="40">
        <v>65</v>
      </c>
      <c r="S65" s="43">
        <v>9</v>
      </c>
      <c r="T65" s="44">
        <v>11.5</v>
      </c>
      <c r="U65" s="38" t="s">
        <v>167</v>
      </c>
      <c r="V65" s="479">
        <v>0.0267</v>
      </c>
    </row>
    <row r="66" spans="1:22" ht="12.75" thickBot="1">
      <c r="A66" s="559"/>
      <c r="B66" s="561"/>
      <c r="C66" s="45" t="s">
        <v>84</v>
      </c>
      <c r="D66" s="470">
        <v>64.5</v>
      </c>
      <c r="E66" s="25">
        <f t="shared" si="9"/>
        <v>55470</v>
      </c>
      <c r="F66" s="13">
        <v>9.1</v>
      </c>
      <c r="G66" s="26">
        <f t="shared" si="10"/>
        <v>7826</v>
      </c>
      <c r="H66" s="480" t="s">
        <v>167</v>
      </c>
      <c r="I66" s="25" t="s">
        <v>167</v>
      </c>
      <c r="J66" s="481" t="s">
        <v>167</v>
      </c>
      <c r="K66" s="26" t="s">
        <v>167</v>
      </c>
      <c r="L66" s="17"/>
      <c r="M66" s="18">
        <v>106.2</v>
      </c>
      <c r="N66" s="19"/>
      <c r="O66" s="12"/>
      <c r="P66" s="18"/>
      <c r="Q66" s="27"/>
      <c r="R66" s="28"/>
      <c r="S66" s="32"/>
      <c r="T66" s="33"/>
      <c r="U66" s="19"/>
      <c r="V66" s="482"/>
    </row>
    <row r="67" spans="1:22" ht="12">
      <c r="A67" s="559"/>
      <c r="B67" s="556">
        <v>85</v>
      </c>
      <c r="C67" s="46" t="s">
        <v>83</v>
      </c>
      <c r="D67" s="471">
        <v>77.8</v>
      </c>
      <c r="E67" s="34">
        <f t="shared" si="9"/>
        <v>66908</v>
      </c>
      <c r="F67" s="9">
        <v>15.6</v>
      </c>
      <c r="G67" s="35">
        <f t="shared" si="10"/>
        <v>13416</v>
      </c>
      <c r="H67" s="478">
        <v>80</v>
      </c>
      <c r="I67" s="34">
        <f>H67*860</f>
        <v>68800</v>
      </c>
      <c r="J67" s="475">
        <v>16</v>
      </c>
      <c r="K67" s="35">
        <f>J67*860</f>
        <v>13760</v>
      </c>
      <c r="L67" s="36">
        <v>97.9</v>
      </c>
      <c r="M67" s="37">
        <v>97.6</v>
      </c>
      <c r="N67" s="38" t="s">
        <v>167</v>
      </c>
      <c r="O67" s="8">
        <v>2.1</v>
      </c>
      <c r="P67" s="37" t="s">
        <v>54</v>
      </c>
      <c r="Q67" s="39">
        <v>0.3</v>
      </c>
      <c r="R67" s="40">
        <v>65</v>
      </c>
      <c r="S67" s="43">
        <v>9</v>
      </c>
      <c r="T67" s="44">
        <v>11.5</v>
      </c>
      <c r="U67" s="38" t="s">
        <v>167</v>
      </c>
      <c r="V67" s="479">
        <v>0.0352</v>
      </c>
    </row>
    <row r="68" spans="1:22" ht="12.75" thickBot="1">
      <c r="A68" s="559"/>
      <c r="B68" s="561"/>
      <c r="C68" s="45" t="s">
        <v>84</v>
      </c>
      <c r="D68" s="470">
        <v>85</v>
      </c>
      <c r="E68" s="25">
        <f t="shared" si="9"/>
        <v>73100</v>
      </c>
      <c r="F68" s="13">
        <v>17</v>
      </c>
      <c r="G68" s="26">
        <f t="shared" si="10"/>
        <v>14620</v>
      </c>
      <c r="H68" s="480" t="s">
        <v>167</v>
      </c>
      <c r="I68" s="25" t="s">
        <v>167</v>
      </c>
      <c r="J68" s="481" t="s">
        <v>167</v>
      </c>
      <c r="K68" s="26" t="s">
        <v>167</v>
      </c>
      <c r="L68" s="17"/>
      <c r="M68" s="18">
        <v>106.2</v>
      </c>
      <c r="N68" s="19"/>
      <c r="O68" s="12"/>
      <c r="P68" s="18"/>
      <c r="Q68" s="27"/>
      <c r="R68" s="28"/>
      <c r="S68" s="32"/>
      <c r="T68" s="33"/>
      <c r="U68" s="19"/>
      <c r="V68" s="482"/>
    </row>
    <row r="69" spans="1:22" ht="12">
      <c r="A69" s="559"/>
      <c r="B69" s="556">
        <v>100</v>
      </c>
      <c r="C69" s="46" t="s">
        <v>83</v>
      </c>
      <c r="D69" s="471">
        <v>88.2</v>
      </c>
      <c r="E69" s="34">
        <f t="shared" si="9"/>
        <v>75852</v>
      </c>
      <c r="F69" s="9">
        <v>17.6</v>
      </c>
      <c r="G69" s="35">
        <f t="shared" si="10"/>
        <v>15136.000000000002</v>
      </c>
      <c r="H69" s="478">
        <v>90</v>
      </c>
      <c r="I69" s="34">
        <f>H69*860</f>
        <v>77400</v>
      </c>
      <c r="J69" s="475">
        <v>18</v>
      </c>
      <c r="K69" s="35">
        <f>J69*860</f>
        <v>15480</v>
      </c>
      <c r="L69" s="36">
        <v>97.9</v>
      </c>
      <c r="M69" s="37">
        <v>97.6</v>
      </c>
      <c r="N69" s="38" t="s">
        <v>167</v>
      </c>
      <c r="O69" s="8">
        <v>2.1</v>
      </c>
      <c r="P69" s="37" t="s">
        <v>54</v>
      </c>
      <c r="Q69" s="39">
        <v>0.3</v>
      </c>
      <c r="R69" s="40">
        <v>65</v>
      </c>
      <c r="S69" s="43">
        <v>9</v>
      </c>
      <c r="T69" s="44">
        <v>11.5</v>
      </c>
      <c r="U69" s="38" t="s">
        <v>167</v>
      </c>
      <c r="V69" s="479">
        <v>0.0396</v>
      </c>
    </row>
    <row r="70" spans="1:22" ht="12.75" thickBot="1">
      <c r="A70" s="559"/>
      <c r="B70" s="561"/>
      <c r="C70" s="45" t="s">
        <v>84</v>
      </c>
      <c r="D70" s="470">
        <v>95.6</v>
      </c>
      <c r="E70" s="25">
        <f t="shared" si="9"/>
        <v>82216</v>
      </c>
      <c r="F70" s="13">
        <v>19.1</v>
      </c>
      <c r="G70" s="26">
        <f t="shared" si="10"/>
        <v>16426</v>
      </c>
      <c r="H70" s="480" t="s">
        <v>167</v>
      </c>
      <c r="I70" s="25" t="s">
        <v>167</v>
      </c>
      <c r="J70" s="481" t="s">
        <v>167</v>
      </c>
      <c r="K70" s="26" t="s">
        <v>167</v>
      </c>
      <c r="L70" s="17"/>
      <c r="M70" s="18">
        <v>106.2</v>
      </c>
      <c r="N70" s="19"/>
      <c r="O70" s="12"/>
      <c r="P70" s="18"/>
      <c r="Q70" s="27"/>
      <c r="R70" s="28"/>
      <c r="S70" s="32"/>
      <c r="T70" s="33"/>
      <c r="U70" s="19"/>
      <c r="V70" s="482"/>
    </row>
    <row r="71" spans="1:22" ht="12">
      <c r="A71" s="559"/>
      <c r="B71" s="556">
        <v>120</v>
      </c>
      <c r="C71" s="46" t="s">
        <v>83</v>
      </c>
      <c r="D71" s="471">
        <v>109.8</v>
      </c>
      <c r="E71" s="34">
        <f t="shared" si="9"/>
        <v>94428</v>
      </c>
      <c r="F71" s="9">
        <v>21.9</v>
      </c>
      <c r="G71" s="35">
        <f t="shared" si="10"/>
        <v>18834</v>
      </c>
      <c r="H71" s="478">
        <v>112.4</v>
      </c>
      <c r="I71" s="34">
        <f>H71*860</f>
        <v>96664</v>
      </c>
      <c r="J71" s="475">
        <v>22.5</v>
      </c>
      <c r="K71" s="35">
        <f>J71*860</f>
        <v>19350</v>
      </c>
      <c r="L71" s="36">
        <v>97.9</v>
      </c>
      <c r="M71" s="37">
        <v>97.6</v>
      </c>
      <c r="N71" s="38" t="s">
        <v>167</v>
      </c>
      <c r="O71" s="8">
        <v>2.1</v>
      </c>
      <c r="P71" s="37" t="s">
        <v>54</v>
      </c>
      <c r="Q71" s="39">
        <v>0.3</v>
      </c>
      <c r="R71" s="40">
        <v>65</v>
      </c>
      <c r="S71" s="43">
        <v>9</v>
      </c>
      <c r="T71" s="44">
        <v>11.5</v>
      </c>
      <c r="U71" s="38" t="s">
        <v>167</v>
      </c>
      <c r="V71" s="479">
        <v>0.0495</v>
      </c>
    </row>
    <row r="72" spans="1:22" ht="12.75" thickBot="1">
      <c r="A72" s="617"/>
      <c r="B72" s="562"/>
      <c r="C72" s="45" t="s">
        <v>84</v>
      </c>
      <c r="D72" s="470">
        <v>119.4</v>
      </c>
      <c r="E72" s="25">
        <f t="shared" si="9"/>
        <v>102684</v>
      </c>
      <c r="F72" s="13">
        <v>23.9</v>
      </c>
      <c r="G72" s="26">
        <f t="shared" si="10"/>
        <v>20554</v>
      </c>
      <c r="H72" s="480" t="s">
        <v>167</v>
      </c>
      <c r="I72" s="25" t="s">
        <v>167</v>
      </c>
      <c r="J72" s="481" t="s">
        <v>167</v>
      </c>
      <c r="K72" s="26" t="s">
        <v>167</v>
      </c>
      <c r="L72" s="17"/>
      <c r="M72" s="18">
        <v>106.2</v>
      </c>
      <c r="N72" s="19"/>
      <c r="O72" s="12"/>
      <c r="P72" s="18"/>
      <c r="Q72" s="27"/>
      <c r="R72" s="28"/>
      <c r="S72" s="32"/>
      <c r="T72" s="33"/>
      <c r="U72" s="19"/>
      <c r="V72" s="482"/>
    </row>
    <row r="73" spans="1:22" ht="12">
      <c r="A73" s="615" t="s">
        <v>22</v>
      </c>
      <c r="B73" s="611">
        <v>12</v>
      </c>
      <c r="C73" s="46" t="s">
        <v>83</v>
      </c>
      <c r="D73" s="471">
        <v>11.7</v>
      </c>
      <c r="E73" s="34">
        <f aca="true" t="shared" si="11" ref="E73:E86">D73*860</f>
        <v>10062</v>
      </c>
      <c r="F73" s="9">
        <v>2.8</v>
      </c>
      <c r="G73" s="35">
        <f aca="true" t="shared" si="12" ref="G73:G86">F73*860</f>
        <v>2408</v>
      </c>
      <c r="H73" s="43">
        <v>12</v>
      </c>
      <c r="I73" s="34">
        <f aca="true" t="shared" si="13" ref="I73:I80">H73*860</f>
        <v>10320</v>
      </c>
      <c r="J73" s="44">
        <v>3</v>
      </c>
      <c r="K73" s="35">
        <f aca="true" t="shared" si="14" ref="K73:K80">J73*860</f>
        <v>2580</v>
      </c>
      <c r="L73" s="36">
        <v>98</v>
      </c>
      <c r="M73" s="36">
        <v>97.6</v>
      </c>
      <c r="N73" s="38">
        <v>108.7</v>
      </c>
      <c r="O73" s="8">
        <v>2</v>
      </c>
      <c r="P73" s="37" t="s">
        <v>0</v>
      </c>
      <c r="Q73" s="39">
        <v>0.3</v>
      </c>
      <c r="R73" s="40">
        <v>63</v>
      </c>
      <c r="S73" s="135" t="s">
        <v>23</v>
      </c>
      <c r="T73" s="44" t="s">
        <v>24</v>
      </c>
      <c r="U73" s="35" t="s">
        <v>167</v>
      </c>
      <c r="V73" s="85">
        <v>0.00608</v>
      </c>
    </row>
    <row r="74" spans="1:22" ht="12.75" thickBot="1">
      <c r="A74" s="559"/>
      <c r="B74" s="612"/>
      <c r="C74" s="45" t="s">
        <v>84</v>
      </c>
      <c r="D74" s="470">
        <v>12.7</v>
      </c>
      <c r="E74" s="25">
        <f t="shared" si="11"/>
        <v>10922</v>
      </c>
      <c r="F74" s="13">
        <v>3.3</v>
      </c>
      <c r="G74" s="26">
        <f t="shared" si="12"/>
        <v>2838</v>
      </c>
      <c r="H74" s="32">
        <v>12</v>
      </c>
      <c r="I74" s="25">
        <f t="shared" si="13"/>
        <v>10320</v>
      </c>
      <c r="J74" s="33">
        <v>3</v>
      </c>
      <c r="K74" s="26">
        <f t="shared" si="14"/>
        <v>2580</v>
      </c>
      <c r="L74" s="17"/>
      <c r="M74" s="17">
        <v>107.1</v>
      </c>
      <c r="N74" s="19"/>
      <c r="O74" s="12"/>
      <c r="P74" s="18"/>
      <c r="Q74" s="27"/>
      <c r="R74" s="28"/>
      <c r="S74" s="134"/>
      <c r="T74" s="33"/>
      <c r="U74" s="26" t="s">
        <v>167</v>
      </c>
      <c r="V74" s="53"/>
    </row>
    <row r="75" spans="1:22" ht="12">
      <c r="A75" s="559"/>
      <c r="B75" s="613">
        <v>18</v>
      </c>
      <c r="C75" s="46" t="s">
        <v>83</v>
      </c>
      <c r="D75" s="471">
        <v>17.6</v>
      </c>
      <c r="E75" s="34">
        <f t="shared" si="11"/>
        <v>15136.000000000002</v>
      </c>
      <c r="F75" s="9">
        <v>4.2</v>
      </c>
      <c r="G75" s="35">
        <f t="shared" si="12"/>
        <v>3612</v>
      </c>
      <c r="H75" s="43">
        <v>18</v>
      </c>
      <c r="I75" s="34">
        <f t="shared" si="13"/>
        <v>15480</v>
      </c>
      <c r="J75" s="44">
        <v>4.5</v>
      </c>
      <c r="K75" s="35">
        <f t="shared" si="14"/>
        <v>3870</v>
      </c>
      <c r="L75" s="36">
        <v>98</v>
      </c>
      <c r="M75" s="36">
        <v>97.7</v>
      </c>
      <c r="N75" s="38">
        <v>106.6</v>
      </c>
      <c r="O75" s="8">
        <v>2</v>
      </c>
      <c r="P75" s="37" t="s">
        <v>0</v>
      </c>
      <c r="Q75" s="39">
        <v>0.22</v>
      </c>
      <c r="R75" s="40">
        <v>67.9</v>
      </c>
      <c r="S75" s="135" t="s">
        <v>23</v>
      </c>
      <c r="T75" s="44" t="s">
        <v>24</v>
      </c>
      <c r="U75" s="35" t="s">
        <v>167</v>
      </c>
      <c r="V75" s="85">
        <v>0.0077</v>
      </c>
    </row>
    <row r="76" spans="1:22" ht="12.75" thickBot="1">
      <c r="A76" s="559"/>
      <c r="B76" s="612"/>
      <c r="C76" s="45" t="s">
        <v>84</v>
      </c>
      <c r="D76" s="470">
        <v>19.8</v>
      </c>
      <c r="E76" s="25">
        <f t="shared" si="11"/>
        <v>17028</v>
      </c>
      <c r="F76" s="13">
        <v>4.7</v>
      </c>
      <c r="G76" s="26">
        <f t="shared" si="12"/>
        <v>4042</v>
      </c>
      <c r="H76" s="32">
        <v>18</v>
      </c>
      <c r="I76" s="25">
        <f t="shared" si="13"/>
        <v>15480</v>
      </c>
      <c r="J76" s="33">
        <v>4.5</v>
      </c>
      <c r="K76" s="26">
        <f t="shared" si="14"/>
        <v>3870</v>
      </c>
      <c r="L76" s="17"/>
      <c r="M76" s="17">
        <v>109</v>
      </c>
      <c r="N76" s="19"/>
      <c r="O76" s="12"/>
      <c r="P76" s="18"/>
      <c r="Q76" s="27"/>
      <c r="R76" s="28"/>
      <c r="S76" s="134"/>
      <c r="T76" s="33"/>
      <c r="U76" s="26" t="s">
        <v>167</v>
      </c>
      <c r="V76" s="53"/>
    </row>
    <row r="77" spans="1:22" ht="12">
      <c r="A77" s="559"/>
      <c r="B77" s="613">
        <v>24</v>
      </c>
      <c r="C77" s="46" t="s">
        <v>83</v>
      </c>
      <c r="D77" s="471">
        <v>21.5</v>
      </c>
      <c r="E77" s="34">
        <f t="shared" si="11"/>
        <v>18490</v>
      </c>
      <c r="F77" s="9">
        <v>5</v>
      </c>
      <c r="G77" s="35">
        <f t="shared" si="12"/>
        <v>4300</v>
      </c>
      <c r="H77" s="43">
        <v>22</v>
      </c>
      <c r="I77" s="34">
        <f t="shared" si="13"/>
        <v>18920</v>
      </c>
      <c r="J77" s="44">
        <v>5.5</v>
      </c>
      <c r="K77" s="35">
        <f t="shared" si="14"/>
        <v>4730</v>
      </c>
      <c r="L77" s="36">
        <v>98</v>
      </c>
      <c r="M77" s="36">
        <v>98</v>
      </c>
      <c r="N77" s="38">
        <v>108</v>
      </c>
      <c r="O77" s="8">
        <v>2</v>
      </c>
      <c r="P77" s="37" t="s">
        <v>0</v>
      </c>
      <c r="Q77" s="39">
        <v>0.26</v>
      </c>
      <c r="R77" s="40">
        <v>74.5</v>
      </c>
      <c r="S77" s="135" t="s">
        <v>23</v>
      </c>
      <c r="T77" s="44" t="s">
        <v>24</v>
      </c>
      <c r="U77" s="35" t="s">
        <v>167</v>
      </c>
      <c r="V77" s="85">
        <v>0.0095</v>
      </c>
    </row>
    <row r="78" spans="1:22" ht="12.75" thickBot="1">
      <c r="A78" s="559"/>
      <c r="B78" s="612"/>
      <c r="C78" s="45" t="s">
        <v>84</v>
      </c>
      <c r="D78" s="470">
        <v>23.5</v>
      </c>
      <c r="E78" s="25">
        <f t="shared" si="11"/>
        <v>20210</v>
      </c>
      <c r="F78" s="13">
        <v>6</v>
      </c>
      <c r="G78" s="26">
        <f t="shared" si="12"/>
        <v>5160</v>
      </c>
      <c r="H78" s="32">
        <v>22</v>
      </c>
      <c r="I78" s="25">
        <f t="shared" si="13"/>
        <v>18920</v>
      </c>
      <c r="J78" s="33">
        <v>5.5</v>
      </c>
      <c r="K78" s="26">
        <f t="shared" si="14"/>
        <v>4730</v>
      </c>
      <c r="L78" s="17"/>
      <c r="M78" s="17">
        <v>107</v>
      </c>
      <c r="N78" s="19"/>
      <c r="O78" s="12"/>
      <c r="P78" s="18"/>
      <c r="Q78" s="27"/>
      <c r="R78" s="28"/>
      <c r="S78" s="134"/>
      <c r="T78" s="33"/>
      <c r="U78" s="26" t="s">
        <v>167</v>
      </c>
      <c r="V78" s="53"/>
    </row>
    <row r="79" spans="1:22" ht="12">
      <c r="A79" s="559"/>
      <c r="B79" s="613">
        <v>34</v>
      </c>
      <c r="C79" s="46" t="s">
        <v>83</v>
      </c>
      <c r="D79" s="469">
        <v>30.3</v>
      </c>
      <c r="E79" s="41">
        <f t="shared" si="11"/>
        <v>26058</v>
      </c>
      <c r="F79" s="130">
        <v>6</v>
      </c>
      <c r="G79" s="42">
        <f t="shared" si="12"/>
        <v>5160</v>
      </c>
      <c r="H79" s="127">
        <v>31</v>
      </c>
      <c r="I79" s="41">
        <f t="shared" si="13"/>
        <v>26660</v>
      </c>
      <c r="J79" s="84">
        <v>7</v>
      </c>
      <c r="K79" s="42">
        <f t="shared" si="14"/>
        <v>6020</v>
      </c>
      <c r="L79" s="136">
        <v>98</v>
      </c>
      <c r="M79" s="136">
        <v>97.6</v>
      </c>
      <c r="N79" s="137">
        <v>107.2</v>
      </c>
      <c r="O79" s="128">
        <v>2</v>
      </c>
      <c r="P79" s="138" t="s">
        <v>0</v>
      </c>
      <c r="Q79" s="139">
        <v>0.26</v>
      </c>
      <c r="R79" s="140">
        <v>72</v>
      </c>
      <c r="S79" s="141" t="s">
        <v>23</v>
      </c>
      <c r="T79" s="84" t="s">
        <v>24</v>
      </c>
      <c r="U79" s="42" t="s">
        <v>167</v>
      </c>
      <c r="V79" s="142">
        <v>0.0134</v>
      </c>
    </row>
    <row r="80" spans="1:22" ht="12.75" thickBot="1">
      <c r="A80" s="560"/>
      <c r="B80" s="616"/>
      <c r="C80" s="45" t="s">
        <v>84</v>
      </c>
      <c r="D80" s="470">
        <v>32</v>
      </c>
      <c r="E80" s="25">
        <f t="shared" si="11"/>
        <v>27520</v>
      </c>
      <c r="F80" s="13">
        <v>7</v>
      </c>
      <c r="G80" s="26">
        <f t="shared" si="12"/>
        <v>6020</v>
      </c>
      <c r="H80" s="32">
        <v>31</v>
      </c>
      <c r="I80" s="25">
        <f t="shared" si="13"/>
        <v>26660</v>
      </c>
      <c r="J80" s="33">
        <v>7</v>
      </c>
      <c r="K80" s="26">
        <f t="shared" si="14"/>
        <v>6020</v>
      </c>
      <c r="L80" s="17"/>
      <c r="M80" s="17">
        <v>106.9</v>
      </c>
      <c r="N80" s="19"/>
      <c r="O80" s="12"/>
      <c r="P80" s="18"/>
      <c r="Q80" s="27"/>
      <c r="R80" s="28"/>
      <c r="S80" s="134"/>
      <c r="T80" s="33"/>
      <c r="U80" s="26" t="s">
        <v>167</v>
      </c>
      <c r="V80" s="53"/>
    </row>
    <row r="81" spans="1:22" ht="12">
      <c r="A81" s="588" t="s">
        <v>152</v>
      </c>
      <c r="B81" s="563">
        <v>22</v>
      </c>
      <c r="C81" s="46" t="s">
        <v>83</v>
      </c>
      <c r="D81" s="471">
        <v>20.3</v>
      </c>
      <c r="E81" s="34">
        <f t="shared" si="11"/>
        <v>17458</v>
      </c>
      <c r="F81" s="9">
        <v>3.6</v>
      </c>
      <c r="G81" s="35">
        <f t="shared" si="12"/>
        <v>3096</v>
      </c>
      <c r="H81" s="43">
        <v>20.8</v>
      </c>
      <c r="I81" s="34">
        <f>H81*860</f>
        <v>17888</v>
      </c>
      <c r="J81" s="44">
        <v>3.8</v>
      </c>
      <c r="K81" s="35">
        <f>J81*860</f>
        <v>3268</v>
      </c>
      <c r="L81" s="36">
        <v>97.9</v>
      </c>
      <c r="M81" s="9">
        <f>D81/H81*100</f>
        <v>97.59615384615384</v>
      </c>
      <c r="N81" s="38">
        <v>106.6</v>
      </c>
      <c r="O81" s="8">
        <v>2.1</v>
      </c>
      <c r="P81" s="475" t="s">
        <v>151</v>
      </c>
      <c r="Q81" s="39">
        <v>1.4</v>
      </c>
      <c r="R81" s="40">
        <v>71.2</v>
      </c>
      <c r="S81" s="43">
        <v>8.8</v>
      </c>
      <c r="T81" s="44">
        <v>10.25</v>
      </c>
      <c r="U81" s="35" t="s">
        <v>167</v>
      </c>
      <c r="V81" s="29">
        <v>0.01</v>
      </c>
    </row>
    <row r="82" spans="1:22" ht="12.75" thickBot="1">
      <c r="A82" s="589"/>
      <c r="B82" s="561"/>
      <c r="C82" s="45" t="s">
        <v>84</v>
      </c>
      <c r="D82" s="470">
        <v>22</v>
      </c>
      <c r="E82" s="25">
        <f t="shared" si="11"/>
        <v>18920</v>
      </c>
      <c r="F82" s="13">
        <v>5.5</v>
      </c>
      <c r="G82" s="26">
        <f t="shared" si="12"/>
        <v>4730</v>
      </c>
      <c r="H82" s="32"/>
      <c r="I82" s="25"/>
      <c r="J82" s="33"/>
      <c r="K82" s="26"/>
      <c r="L82" s="20"/>
      <c r="M82" s="33">
        <f>D82/H81*100</f>
        <v>105.76923076923077</v>
      </c>
      <c r="N82" s="22"/>
      <c r="O82" s="12"/>
      <c r="P82" s="21"/>
      <c r="Q82" s="22"/>
      <c r="R82" s="31"/>
      <c r="S82" s="32"/>
      <c r="T82" s="33"/>
      <c r="U82" s="22"/>
      <c r="V82" s="30"/>
    </row>
    <row r="83" spans="1:22" ht="12">
      <c r="A83" s="589"/>
      <c r="B83" s="556">
        <v>33</v>
      </c>
      <c r="C83" s="46" t="s">
        <v>83</v>
      </c>
      <c r="D83" s="471">
        <v>29.7</v>
      </c>
      <c r="E83" s="34">
        <f t="shared" si="11"/>
        <v>25542</v>
      </c>
      <c r="F83" s="9">
        <v>6.4</v>
      </c>
      <c r="G83" s="35">
        <f t="shared" si="12"/>
        <v>5504</v>
      </c>
      <c r="H83" s="43">
        <v>30.4</v>
      </c>
      <c r="I83" s="34">
        <f>H83*860</f>
        <v>26144</v>
      </c>
      <c r="J83" s="44">
        <v>6.6</v>
      </c>
      <c r="K83" s="35">
        <f>J83*860</f>
        <v>5676</v>
      </c>
      <c r="L83" s="36">
        <v>98.4</v>
      </c>
      <c r="M83" s="9">
        <f>D83/H83*100</f>
        <v>97.69736842105263</v>
      </c>
      <c r="N83" s="38">
        <v>108</v>
      </c>
      <c r="O83" s="8">
        <v>1.6</v>
      </c>
      <c r="P83" s="475" t="s">
        <v>151</v>
      </c>
      <c r="Q83" s="39">
        <v>0.3</v>
      </c>
      <c r="R83" s="40">
        <v>64</v>
      </c>
      <c r="S83" s="43">
        <v>8.7</v>
      </c>
      <c r="T83" s="44">
        <v>10.25</v>
      </c>
      <c r="U83" s="35" t="s">
        <v>167</v>
      </c>
      <c r="V83" s="29">
        <v>0.014</v>
      </c>
    </row>
    <row r="84" spans="1:22" ht="12.75" thickBot="1">
      <c r="A84" s="589"/>
      <c r="B84" s="561"/>
      <c r="C84" s="45" t="s">
        <v>84</v>
      </c>
      <c r="D84" s="470">
        <v>33</v>
      </c>
      <c r="E84" s="25">
        <f t="shared" si="11"/>
        <v>28380</v>
      </c>
      <c r="F84" s="13">
        <v>8.3</v>
      </c>
      <c r="G84" s="26">
        <f t="shared" si="12"/>
        <v>7138.000000000001</v>
      </c>
      <c r="H84" s="32"/>
      <c r="I84" s="25"/>
      <c r="J84" s="33"/>
      <c r="K84" s="26"/>
      <c r="L84" s="20"/>
      <c r="M84" s="33">
        <f>D84/H83*100</f>
        <v>108.55263157894737</v>
      </c>
      <c r="N84" s="22"/>
      <c r="O84" s="12"/>
      <c r="P84" s="21"/>
      <c r="Q84" s="22"/>
      <c r="R84" s="31"/>
      <c r="S84" s="32"/>
      <c r="T84" s="33"/>
      <c r="U84" s="22"/>
      <c r="V84" s="30"/>
    </row>
    <row r="85" spans="1:22" ht="12">
      <c r="A85" s="589"/>
      <c r="B85" s="556">
        <v>44</v>
      </c>
      <c r="C85" s="46" t="s">
        <v>83</v>
      </c>
      <c r="D85" s="471">
        <v>39.8</v>
      </c>
      <c r="E85" s="34">
        <f t="shared" si="11"/>
        <v>34228</v>
      </c>
      <c r="F85" s="9">
        <v>8.3</v>
      </c>
      <c r="G85" s="35">
        <f t="shared" si="12"/>
        <v>7138.000000000001</v>
      </c>
      <c r="H85" s="43">
        <v>40.9</v>
      </c>
      <c r="I85" s="34">
        <f>H85*860</f>
        <v>35174</v>
      </c>
      <c r="J85" s="44">
        <v>8.6</v>
      </c>
      <c r="K85" s="35">
        <f>J85*860</f>
        <v>7396</v>
      </c>
      <c r="L85" s="36">
        <v>98.2</v>
      </c>
      <c r="M85" s="9">
        <f>D85/H85*100</f>
        <v>97.31051344743275</v>
      </c>
      <c r="N85" s="38">
        <v>107.7</v>
      </c>
      <c r="O85" s="8">
        <v>1.8</v>
      </c>
      <c r="P85" s="475" t="s">
        <v>151</v>
      </c>
      <c r="Q85" s="39">
        <v>0.3</v>
      </c>
      <c r="R85" s="40">
        <v>66</v>
      </c>
      <c r="S85" s="43">
        <v>8.6</v>
      </c>
      <c r="T85" s="44">
        <v>10.25</v>
      </c>
      <c r="U85" s="35" t="s">
        <v>167</v>
      </c>
      <c r="V85" s="29">
        <v>0.019</v>
      </c>
    </row>
    <row r="86" spans="1:22" ht="12.75" thickBot="1">
      <c r="A86" s="590"/>
      <c r="B86" s="562"/>
      <c r="C86" s="45" t="s">
        <v>84</v>
      </c>
      <c r="D86" s="470">
        <v>44</v>
      </c>
      <c r="E86" s="25">
        <f t="shared" si="11"/>
        <v>37840</v>
      </c>
      <c r="F86" s="13">
        <v>11.1</v>
      </c>
      <c r="G86" s="26">
        <f t="shared" si="12"/>
        <v>9546</v>
      </c>
      <c r="H86" s="32"/>
      <c r="I86" s="25"/>
      <c r="J86" s="33"/>
      <c r="K86" s="26"/>
      <c r="L86" s="20"/>
      <c r="M86" s="33">
        <f>D86/H85*100</f>
        <v>107.57946210268949</v>
      </c>
      <c r="N86" s="22"/>
      <c r="O86" s="12"/>
      <c r="P86" s="21"/>
      <c r="Q86" s="22"/>
      <c r="R86" s="31"/>
      <c r="S86" s="32"/>
      <c r="T86" s="33"/>
      <c r="U86" s="22"/>
      <c r="V86" s="30"/>
    </row>
    <row r="87" spans="1:22" ht="12">
      <c r="A87" s="558" t="s">
        <v>153</v>
      </c>
      <c r="B87" s="563">
        <v>65</v>
      </c>
      <c r="C87" s="46" t="s">
        <v>83</v>
      </c>
      <c r="D87" s="471">
        <v>59.1</v>
      </c>
      <c r="E87" s="34">
        <f aca="true" t="shared" si="15" ref="E87:E94">D87*860</f>
        <v>50826</v>
      </c>
      <c r="F87" s="9">
        <v>8.4</v>
      </c>
      <c r="G87" s="35">
        <f aca="true" t="shared" si="16" ref="G87:G94">F87*860</f>
        <v>7224</v>
      </c>
      <c r="H87" s="43">
        <v>60.7</v>
      </c>
      <c r="I87" s="34">
        <f>H87*860</f>
        <v>52202</v>
      </c>
      <c r="J87" s="44">
        <v>8.6</v>
      </c>
      <c r="K87" s="35">
        <f>J87*860</f>
        <v>7396</v>
      </c>
      <c r="L87" s="36">
        <v>98.3</v>
      </c>
      <c r="M87" s="44">
        <f>D87/H87*100</f>
        <v>97.36408566721582</v>
      </c>
      <c r="N87" s="38">
        <v>109.4</v>
      </c>
      <c r="O87" s="8">
        <f>100-L87</f>
        <v>1.7000000000000028</v>
      </c>
      <c r="P87" s="475" t="s">
        <v>71</v>
      </c>
      <c r="Q87" s="39">
        <f>L87-M87</f>
        <v>0.9359143327841792</v>
      </c>
      <c r="R87" s="40">
        <v>70</v>
      </c>
      <c r="S87" s="43">
        <v>8.8</v>
      </c>
      <c r="T87" s="44">
        <v>9.8</v>
      </c>
      <c r="U87" s="35" t="s">
        <v>167</v>
      </c>
      <c r="V87" s="29">
        <v>0.31</v>
      </c>
    </row>
    <row r="88" spans="1:22" ht="12.75" thickBot="1">
      <c r="A88" s="559"/>
      <c r="B88" s="561"/>
      <c r="C88" s="45" t="s">
        <v>84</v>
      </c>
      <c r="D88" s="470">
        <v>64.7</v>
      </c>
      <c r="E88" s="25">
        <f t="shared" si="15"/>
        <v>55642</v>
      </c>
      <c r="F88" s="13">
        <v>9.3</v>
      </c>
      <c r="G88" s="26">
        <f t="shared" si="16"/>
        <v>7998.000000000001</v>
      </c>
      <c r="H88" s="32"/>
      <c r="I88" s="25"/>
      <c r="J88" s="33"/>
      <c r="K88" s="26"/>
      <c r="L88" s="20"/>
      <c r="M88" s="33">
        <v>106.6</v>
      </c>
      <c r="N88" s="22"/>
      <c r="O88" s="12"/>
      <c r="P88" s="21"/>
      <c r="Q88" s="22"/>
      <c r="R88" s="31"/>
      <c r="S88" s="32"/>
      <c r="T88" s="33"/>
      <c r="U88" s="22"/>
      <c r="V88" s="30"/>
    </row>
    <row r="89" spans="1:22" ht="12">
      <c r="A89" s="559"/>
      <c r="B89" s="556">
        <v>85</v>
      </c>
      <c r="C89" s="46" t="s">
        <v>83</v>
      </c>
      <c r="D89" s="471">
        <v>78.1</v>
      </c>
      <c r="E89" s="34">
        <f t="shared" si="15"/>
        <v>67166</v>
      </c>
      <c r="F89" s="9">
        <v>15.6</v>
      </c>
      <c r="G89" s="35">
        <f t="shared" si="16"/>
        <v>13416</v>
      </c>
      <c r="H89" s="43">
        <v>80</v>
      </c>
      <c r="I89" s="34">
        <f>H89*860</f>
        <v>68800</v>
      </c>
      <c r="J89" s="44">
        <v>16</v>
      </c>
      <c r="K89" s="35">
        <f>J89*860</f>
        <v>13760</v>
      </c>
      <c r="L89" s="36">
        <v>98.5</v>
      </c>
      <c r="M89" s="44">
        <f>D89/H89*100</f>
        <v>97.625</v>
      </c>
      <c r="N89" s="38">
        <v>109.6</v>
      </c>
      <c r="O89" s="8">
        <f>100-L89</f>
        <v>1.5</v>
      </c>
      <c r="P89" s="475" t="s">
        <v>71</v>
      </c>
      <c r="Q89" s="39">
        <f>L89-M89</f>
        <v>0.875</v>
      </c>
      <c r="R89" s="40">
        <v>70</v>
      </c>
      <c r="S89" s="43">
        <v>8.8</v>
      </c>
      <c r="T89" s="44">
        <v>9.8</v>
      </c>
      <c r="U89" s="35" t="s">
        <v>167</v>
      </c>
      <c r="V89" s="29">
        <v>0.041</v>
      </c>
    </row>
    <row r="90" spans="1:22" ht="12.75" thickBot="1">
      <c r="A90" s="559"/>
      <c r="B90" s="561"/>
      <c r="C90" s="45" t="s">
        <v>84</v>
      </c>
      <c r="D90" s="470">
        <v>85.3</v>
      </c>
      <c r="E90" s="25">
        <f t="shared" si="15"/>
        <v>73358</v>
      </c>
      <c r="F90" s="13">
        <v>17.4</v>
      </c>
      <c r="G90" s="26">
        <f t="shared" si="16"/>
        <v>14963.999999999998</v>
      </c>
      <c r="H90" s="32"/>
      <c r="I90" s="25"/>
      <c r="J90" s="33"/>
      <c r="K90" s="26"/>
      <c r="L90" s="20"/>
      <c r="M90" s="33">
        <v>106.6</v>
      </c>
      <c r="N90" s="22"/>
      <c r="O90" s="12"/>
      <c r="P90" s="21"/>
      <c r="Q90" s="22"/>
      <c r="R90" s="31"/>
      <c r="S90" s="32"/>
      <c r="T90" s="33"/>
      <c r="U90" s="22"/>
      <c r="V90" s="30"/>
    </row>
    <row r="91" spans="1:22" ht="12">
      <c r="A91" s="559"/>
      <c r="B91" s="556">
        <v>100</v>
      </c>
      <c r="C91" s="46" t="s">
        <v>83</v>
      </c>
      <c r="D91" s="471">
        <v>87.8</v>
      </c>
      <c r="E91" s="34">
        <f t="shared" si="15"/>
        <v>75508</v>
      </c>
      <c r="F91" s="9">
        <v>17.6</v>
      </c>
      <c r="G91" s="35">
        <f t="shared" si="16"/>
        <v>15136.000000000002</v>
      </c>
      <c r="H91" s="43">
        <v>90</v>
      </c>
      <c r="I91" s="34">
        <f>H91*860</f>
        <v>77400</v>
      </c>
      <c r="J91" s="44">
        <v>18</v>
      </c>
      <c r="K91" s="35">
        <f>J91*860</f>
        <v>15480</v>
      </c>
      <c r="L91" s="36">
        <v>98.3</v>
      </c>
      <c r="M91" s="44">
        <f>D91/H91*100</f>
        <v>97.55555555555556</v>
      </c>
      <c r="N91" s="38">
        <v>109.6</v>
      </c>
      <c r="O91" s="8">
        <f>100-L91</f>
        <v>1.7000000000000028</v>
      </c>
      <c r="P91" s="475" t="s">
        <v>71</v>
      </c>
      <c r="Q91" s="39">
        <f>L91-M91</f>
        <v>0.74444444444444</v>
      </c>
      <c r="R91" s="40">
        <v>70</v>
      </c>
      <c r="S91" s="43">
        <v>8.8</v>
      </c>
      <c r="T91" s="44">
        <v>9.8</v>
      </c>
      <c r="U91" s="35" t="s">
        <v>167</v>
      </c>
      <c r="V91" s="29">
        <v>0.046</v>
      </c>
    </row>
    <row r="92" spans="1:22" ht="12.75" thickBot="1">
      <c r="A92" s="559"/>
      <c r="B92" s="561"/>
      <c r="C92" s="45" t="s">
        <v>84</v>
      </c>
      <c r="D92" s="470">
        <v>95.9</v>
      </c>
      <c r="E92" s="25">
        <f t="shared" si="15"/>
        <v>82474</v>
      </c>
      <c r="F92" s="13">
        <v>19.6</v>
      </c>
      <c r="G92" s="26">
        <f t="shared" si="16"/>
        <v>16856</v>
      </c>
      <c r="H92" s="32"/>
      <c r="I92" s="25"/>
      <c r="J92" s="33"/>
      <c r="K92" s="26"/>
      <c r="L92" s="20"/>
      <c r="M92" s="33">
        <v>106.6</v>
      </c>
      <c r="N92" s="22"/>
      <c r="O92" s="12"/>
      <c r="P92" s="21"/>
      <c r="Q92" s="22"/>
      <c r="R92" s="31"/>
      <c r="S92" s="32"/>
      <c r="T92" s="33"/>
      <c r="U92" s="22"/>
      <c r="V92" s="30"/>
    </row>
    <row r="93" spans="1:22" ht="12">
      <c r="A93" s="559"/>
      <c r="B93" s="556">
        <v>120</v>
      </c>
      <c r="C93" s="46" t="s">
        <v>83</v>
      </c>
      <c r="D93" s="471">
        <v>109.9</v>
      </c>
      <c r="E93" s="34">
        <f t="shared" si="15"/>
        <v>94514</v>
      </c>
      <c r="F93" s="9">
        <v>22</v>
      </c>
      <c r="G93" s="35">
        <f t="shared" si="16"/>
        <v>18920</v>
      </c>
      <c r="H93" s="43">
        <v>112.4</v>
      </c>
      <c r="I93" s="34">
        <f>H93*860</f>
        <v>96664</v>
      </c>
      <c r="J93" s="44">
        <v>22.5</v>
      </c>
      <c r="K93" s="35">
        <f>J93*860</f>
        <v>19350</v>
      </c>
      <c r="L93" s="36">
        <v>98.6</v>
      </c>
      <c r="M93" s="44">
        <f>D93/H93*100</f>
        <v>97.77580071174377</v>
      </c>
      <c r="N93" s="38">
        <v>109.8</v>
      </c>
      <c r="O93" s="8">
        <f>100-L93</f>
        <v>1.4000000000000057</v>
      </c>
      <c r="P93" s="475" t="s">
        <v>71</v>
      </c>
      <c r="Q93" s="39">
        <f>L93-M93</f>
        <v>0.8241992882562243</v>
      </c>
      <c r="R93" s="40">
        <v>70</v>
      </c>
      <c r="S93" s="43">
        <v>8.8</v>
      </c>
      <c r="T93" s="44">
        <v>9.8</v>
      </c>
      <c r="U93" s="35" t="s">
        <v>167</v>
      </c>
      <c r="V93" s="29">
        <v>0.058</v>
      </c>
    </row>
    <row r="94" spans="1:22" ht="12.75" thickBot="1">
      <c r="A94" s="560"/>
      <c r="B94" s="557"/>
      <c r="C94" s="45" t="s">
        <v>84</v>
      </c>
      <c r="D94" s="470">
        <v>119.8</v>
      </c>
      <c r="E94" s="25">
        <f t="shared" si="15"/>
        <v>103028</v>
      </c>
      <c r="F94" s="13">
        <v>24.5</v>
      </c>
      <c r="G94" s="26">
        <f t="shared" si="16"/>
        <v>21070</v>
      </c>
      <c r="H94" s="32"/>
      <c r="I94" s="25"/>
      <c r="J94" s="33"/>
      <c r="K94" s="26"/>
      <c r="L94" s="20"/>
      <c r="M94" s="33">
        <v>106.6</v>
      </c>
      <c r="N94" s="22"/>
      <c r="O94" s="12"/>
      <c r="P94" s="21"/>
      <c r="Q94" s="22"/>
      <c r="R94" s="31"/>
      <c r="S94" s="32"/>
      <c r="T94" s="33"/>
      <c r="U94" s="22"/>
      <c r="V94" s="30"/>
    </row>
    <row r="95" spans="1:22" ht="12">
      <c r="A95" s="558" t="s">
        <v>7</v>
      </c>
      <c r="B95" s="610">
        <v>75</v>
      </c>
      <c r="C95" s="46" t="s">
        <v>83</v>
      </c>
      <c r="D95" s="468">
        <v>84.4</v>
      </c>
      <c r="E95" s="41">
        <v>72584</v>
      </c>
      <c r="F95" s="130">
        <v>12.5</v>
      </c>
      <c r="G95" s="42">
        <v>10750</v>
      </c>
      <c r="H95" s="127">
        <v>87</v>
      </c>
      <c r="I95" s="41">
        <v>74820</v>
      </c>
      <c r="J95" s="84">
        <v>13</v>
      </c>
      <c r="K95" s="42">
        <v>11180</v>
      </c>
      <c r="L95" s="128">
        <v>97.5</v>
      </c>
      <c r="M95" s="84">
        <v>97</v>
      </c>
      <c r="N95" s="129">
        <v>97.8</v>
      </c>
      <c r="O95" s="128">
        <v>2.5</v>
      </c>
      <c r="P95" s="130" t="s">
        <v>0</v>
      </c>
      <c r="Q95" s="129">
        <v>0.3</v>
      </c>
      <c r="R95" s="131">
        <v>44</v>
      </c>
      <c r="S95" s="128" t="s">
        <v>8</v>
      </c>
      <c r="T95" s="130" t="s">
        <v>9</v>
      </c>
      <c r="U95" s="129" t="s">
        <v>167</v>
      </c>
      <c r="V95" s="132">
        <v>0.037</v>
      </c>
    </row>
    <row r="96" spans="1:22" ht="12.75" thickBot="1">
      <c r="A96" s="559"/>
      <c r="B96" s="561"/>
      <c r="C96" s="45" t="s">
        <v>84</v>
      </c>
      <c r="D96" s="467">
        <v>89.5</v>
      </c>
      <c r="E96" s="25">
        <v>76970</v>
      </c>
      <c r="F96" s="13">
        <v>13.6</v>
      </c>
      <c r="G96" s="26">
        <v>11696</v>
      </c>
      <c r="H96" s="32">
        <v>87</v>
      </c>
      <c r="I96" s="25">
        <v>74820</v>
      </c>
      <c r="J96" s="33">
        <v>13</v>
      </c>
      <c r="K96" s="26">
        <v>11180</v>
      </c>
      <c r="L96" s="12">
        <v>99.1</v>
      </c>
      <c r="M96" s="33">
        <v>102.9</v>
      </c>
      <c r="N96" s="14">
        <v>104</v>
      </c>
      <c r="O96" s="12">
        <v>0.9</v>
      </c>
      <c r="P96" s="13" t="s">
        <v>0</v>
      </c>
      <c r="Q96" s="14">
        <v>0.3</v>
      </c>
      <c r="R96" s="15">
        <v>18</v>
      </c>
      <c r="S96" s="12" t="s">
        <v>8</v>
      </c>
      <c r="T96" s="13" t="s">
        <v>9</v>
      </c>
      <c r="U96" s="14" t="s">
        <v>167</v>
      </c>
      <c r="V96" s="30">
        <v>0.037</v>
      </c>
    </row>
    <row r="97" spans="1:22" ht="12">
      <c r="A97" s="559"/>
      <c r="B97" s="556">
        <v>100</v>
      </c>
      <c r="C97" s="46" t="s">
        <v>83</v>
      </c>
      <c r="D97" s="468">
        <v>112.5</v>
      </c>
      <c r="E97" s="41">
        <v>96750</v>
      </c>
      <c r="F97" s="130">
        <v>12.5</v>
      </c>
      <c r="G97" s="42">
        <v>10750</v>
      </c>
      <c r="H97" s="127">
        <v>115.7</v>
      </c>
      <c r="I97" s="41">
        <v>99502</v>
      </c>
      <c r="J97" s="84">
        <v>13</v>
      </c>
      <c r="K97" s="42">
        <v>11180</v>
      </c>
      <c r="L97" s="128">
        <v>98</v>
      </c>
      <c r="M97" s="84">
        <v>97.2</v>
      </c>
      <c r="N97" s="129">
        <v>97.8</v>
      </c>
      <c r="O97" s="128">
        <v>2</v>
      </c>
      <c r="P97" s="130" t="s">
        <v>0</v>
      </c>
      <c r="Q97" s="129">
        <v>0.3</v>
      </c>
      <c r="R97" s="131">
        <v>44</v>
      </c>
      <c r="S97" s="128" t="s">
        <v>8</v>
      </c>
      <c r="T97" s="130" t="s">
        <v>9</v>
      </c>
      <c r="U97" s="129" t="s">
        <v>167</v>
      </c>
      <c r="V97" s="132">
        <v>0.049</v>
      </c>
    </row>
    <row r="98" spans="1:22" ht="12.75" thickBot="1">
      <c r="A98" s="560"/>
      <c r="B98" s="562"/>
      <c r="C98" s="45" t="s">
        <v>84</v>
      </c>
      <c r="D98" s="467">
        <v>119.5</v>
      </c>
      <c r="E98" s="25">
        <v>102770</v>
      </c>
      <c r="F98" s="13">
        <v>13.6</v>
      </c>
      <c r="G98" s="26">
        <v>11696</v>
      </c>
      <c r="H98" s="32">
        <v>115.7</v>
      </c>
      <c r="I98" s="25">
        <v>99502</v>
      </c>
      <c r="J98" s="33">
        <v>13</v>
      </c>
      <c r="K98" s="26">
        <v>11180</v>
      </c>
      <c r="L98" s="12">
        <v>99</v>
      </c>
      <c r="M98" s="33">
        <v>103.3</v>
      </c>
      <c r="N98" s="14">
        <v>104</v>
      </c>
      <c r="O98" s="12">
        <v>1</v>
      </c>
      <c r="P98" s="13" t="s">
        <v>0</v>
      </c>
      <c r="Q98" s="14">
        <v>0.3</v>
      </c>
      <c r="R98" s="15">
        <v>18</v>
      </c>
      <c r="S98" s="12" t="s">
        <v>8</v>
      </c>
      <c r="T98" s="13" t="s">
        <v>9</v>
      </c>
      <c r="U98" s="14" t="s">
        <v>167</v>
      </c>
      <c r="V98" s="30">
        <v>0.049</v>
      </c>
    </row>
    <row r="99" spans="1:22" ht="12">
      <c r="A99" s="588" t="s">
        <v>13</v>
      </c>
      <c r="B99" s="563" t="s">
        <v>14</v>
      </c>
      <c r="C99" s="46" t="s">
        <v>83</v>
      </c>
      <c r="D99" s="471">
        <v>112.9</v>
      </c>
      <c r="E99" s="34">
        <f aca="true" t="shared" si="17" ref="E99:E130">D99*860</f>
        <v>97094</v>
      </c>
      <c r="F99" s="9">
        <v>21.3</v>
      </c>
      <c r="G99" s="35">
        <f aca="true" t="shared" si="18" ref="G99:G130">F99*860</f>
        <v>18318</v>
      </c>
      <c r="H99" s="43">
        <v>115.9</v>
      </c>
      <c r="I99" s="34">
        <f aca="true" t="shared" si="19" ref="I99:I137">H99*860</f>
        <v>99674</v>
      </c>
      <c r="J99" s="44">
        <v>22</v>
      </c>
      <c r="K99" s="35">
        <f aca="true" t="shared" si="20" ref="K99:K137">J99*860</f>
        <v>18920</v>
      </c>
      <c r="L99" s="36">
        <v>97.8</v>
      </c>
      <c r="M99" s="44">
        <v>97.4</v>
      </c>
      <c r="N99" s="38" t="s">
        <v>167</v>
      </c>
      <c r="O99" s="8">
        <v>2.1</v>
      </c>
      <c r="P99" s="37" t="s">
        <v>0</v>
      </c>
      <c r="Q99" s="39">
        <v>0.5</v>
      </c>
      <c r="R99" s="143">
        <v>44</v>
      </c>
      <c r="S99" s="43" t="s">
        <v>20</v>
      </c>
      <c r="T99" s="44" t="s">
        <v>21</v>
      </c>
      <c r="U99" s="35" t="s">
        <v>167</v>
      </c>
      <c r="V99" s="85">
        <v>0.0526</v>
      </c>
    </row>
    <row r="100" spans="1:22" ht="12.75" thickBot="1">
      <c r="A100" s="589"/>
      <c r="B100" s="561"/>
      <c r="C100" s="45" t="s">
        <v>84</v>
      </c>
      <c r="D100" s="470">
        <v>119.2</v>
      </c>
      <c r="E100" s="25">
        <f t="shared" si="17"/>
        <v>102512</v>
      </c>
      <c r="F100" s="13">
        <v>23.65</v>
      </c>
      <c r="G100" s="26">
        <f t="shared" si="18"/>
        <v>20339</v>
      </c>
      <c r="H100" s="32">
        <v>115.9</v>
      </c>
      <c r="I100" s="25">
        <f t="shared" si="19"/>
        <v>99674</v>
      </c>
      <c r="J100" s="33">
        <v>22</v>
      </c>
      <c r="K100" s="26">
        <f t="shared" si="20"/>
        <v>18920</v>
      </c>
      <c r="L100" s="17">
        <v>98.9</v>
      </c>
      <c r="M100" s="33">
        <v>102.8</v>
      </c>
      <c r="N100" s="19">
        <v>107.5</v>
      </c>
      <c r="O100" s="12">
        <v>1.2</v>
      </c>
      <c r="P100" s="18" t="s">
        <v>0</v>
      </c>
      <c r="Q100" s="27">
        <v>0.2</v>
      </c>
      <c r="R100" s="133">
        <v>24</v>
      </c>
      <c r="S100" s="32" t="s">
        <v>20</v>
      </c>
      <c r="T100" s="33" t="s">
        <v>21</v>
      </c>
      <c r="U100" s="26" t="s">
        <v>167</v>
      </c>
      <c r="V100" s="53">
        <v>0.0526</v>
      </c>
    </row>
    <row r="101" spans="1:22" ht="12">
      <c r="A101" s="589"/>
      <c r="B101" s="556" t="s">
        <v>15</v>
      </c>
      <c r="C101" s="46" t="s">
        <v>83</v>
      </c>
      <c r="D101" s="471">
        <v>155.8</v>
      </c>
      <c r="E101" s="34">
        <f t="shared" si="17"/>
        <v>133988</v>
      </c>
      <c r="F101" s="9">
        <v>26.2</v>
      </c>
      <c r="G101" s="35">
        <f t="shared" si="18"/>
        <v>22532</v>
      </c>
      <c r="H101" s="43">
        <v>160</v>
      </c>
      <c r="I101" s="34">
        <f t="shared" si="19"/>
        <v>137600</v>
      </c>
      <c r="J101" s="44">
        <v>27</v>
      </c>
      <c r="K101" s="35">
        <f t="shared" si="20"/>
        <v>23220</v>
      </c>
      <c r="L101" s="36">
        <v>97.8</v>
      </c>
      <c r="M101" s="44">
        <v>97.4</v>
      </c>
      <c r="N101" s="38" t="s">
        <v>167</v>
      </c>
      <c r="O101" s="8">
        <v>2.1</v>
      </c>
      <c r="P101" s="37" t="s">
        <v>0</v>
      </c>
      <c r="Q101" s="39">
        <v>0.5</v>
      </c>
      <c r="R101" s="143">
        <v>44</v>
      </c>
      <c r="S101" s="43" t="s">
        <v>20</v>
      </c>
      <c r="T101" s="44" t="s">
        <v>21</v>
      </c>
      <c r="U101" s="35" t="s">
        <v>167</v>
      </c>
      <c r="V101" s="85">
        <v>0.0727</v>
      </c>
    </row>
    <row r="102" spans="1:22" ht="12.75" thickBot="1">
      <c r="A102" s="589"/>
      <c r="B102" s="561"/>
      <c r="C102" s="45" t="s">
        <v>84</v>
      </c>
      <c r="D102" s="470">
        <v>164.5</v>
      </c>
      <c r="E102" s="25">
        <f t="shared" si="17"/>
        <v>141470</v>
      </c>
      <c r="F102" s="13">
        <v>29.03</v>
      </c>
      <c r="G102" s="26">
        <f t="shared" si="18"/>
        <v>24965.8</v>
      </c>
      <c r="H102" s="32">
        <v>160</v>
      </c>
      <c r="I102" s="25">
        <f t="shared" si="19"/>
        <v>137600</v>
      </c>
      <c r="J102" s="33">
        <v>27</v>
      </c>
      <c r="K102" s="26">
        <f t="shared" si="20"/>
        <v>23220</v>
      </c>
      <c r="L102" s="17">
        <v>98.8</v>
      </c>
      <c r="M102" s="33">
        <v>102.8</v>
      </c>
      <c r="N102" s="19">
        <v>107.5</v>
      </c>
      <c r="O102" s="12">
        <v>1.2</v>
      </c>
      <c r="P102" s="18" t="s">
        <v>0</v>
      </c>
      <c r="Q102" s="27">
        <v>0.2</v>
      </c>
      <c r="R102" s="133">
        <v>24</v>
      </c>
      <c r="S102" s="32" t="s">
        <v>20</v>
      </c>
      <c r="T102" s="33" t="s">
        <v>21</v>
      </c>
      <c r="U102" s="26" t="s">
        <v>167</v>
      </c>
      <c r="V102" s="53">
        <v>0.0727</v>
      </c>
    </row>
    <row r="103" spans="1:22" ht="12">
      <c r="A103" s="589"/>
      <c r="B103" s="556" t="s">
        <v>130</v>
      </c>
      <c r="C103" s="46" t="s">
        <v>83</v>
      </c>
      <c r="D103" s="471">
        <v>196.8</v>
      </c>
      <c r="E103" s="34">
        <f t="shared" si="17"/>
        <v>169248</v>
      </c>
      <c r="F103" s="9">
        <v>43.1</v>
      </c>
      <c r="G103" s="35">
        <f t="shared" si="18"/>
        <v>37066</v>
      </c>
      <c r="H103" s="43">
        <v>200</v>
      </c>
      <c r="I103" s="34">
        <f t="shared" si="19"/>
        <v>172000</v>
      </c>
      <c r="J103" s="44">
        <v>44</v>
      </c>
      <c r="K103" s="35">
        <f t="shared" si="20"/>
        <v>37840</v>
      </c>
      <c r="L103" s="36">
        <v>98.7</v>
      </c>
      <c r="M103" s="44">
        <v>98.4</v>
      </c>
      <c r="N103" s="38" t="s">
        <v>167</v>
      </c>
      <c r="O103" s="8">
        <v>1.3</v>
      </c>
      <c r="P103" s="37" t="s">
        <v>0</v>
      </c>
      <c r="Q103" s="39">
        <v>0.3</v>
      </c>
      <c r="R103" s="143">
        <v>42</v>
      </c>
      <c r="S103" s="43" t="s">
        <v>20</v>
      </c>
      <c r="T103" s="44" t="s">
        <v>21</v>
      </c>
      <c r="U103" s="35" t="s">
        <v>167</v>
      </c>
      <c r="V103" s="85">
        <v>0.0908</v>
      </c>
    </row>
    <row r="104" spans="1:22" ht="12.75" thickBot="1">
      <c r="A104" s="589"/>
      <c r="B104" s="561"/>
      <c r="C104" s="45" t="s">
        <v>84</v>
      </c>
      <c r="D104" s="470">
        <v>207.8</v>
      </c>
      <c r="E104" s="25">
        <f t="shared" si="17"/>
        <v>178708</v>
      </c>
      <c r="F104" s="13">
        <v>47.3</v>
      </c>
      <c r="G104" s="26">
        <f t="shared" si="18"/>
        <v>40678</v>
      </c>
      <c r="H104" s="32">
        <v>200</v>
      </c>
      <c r="I104" s="25">
        <f t="shared" si="19"/>
        <v>172000</v>
      </c>
      <c r="J104" s="33">
        <v>44</v>
      </c>
      <c r="K104" s="26">
        <f t="shared" si="20"/>
        <v>37840</v>
      </c>
      <c r="L104" s="17">
        <v>98.9</v>
      </c>
      <c r="M104" s="33">
        <v>103.9</v>
      </c>
      <c r="N104" s="19">
        <v>107.5</v>
      </c>
      <c r="O104" s="12">
        <v>1.1</v>
      </c>
      <c r="P104" s="18" t="s">
        <v>0</v>
      </c>
      <c r="Q104" s="27">
        <v>0.2</v>
      </c>
      <c r="R104" s="133">
        <v>22</v>
      </c>
      <c r="S104" s="32" t="s">
        <v>20</v>
      </c>
      <c r="T104" s="33" t="s">
        <v>21</v>
      </c>
      <c r="U104" s="26" t="s">
        <v>167</v>
      </c>
      <c r="V104" s="53">
        <v>0.0908</v>
      </c>
    </row>
    <row r="105" spans="1:22" ht="12">
      <c r="A105" s="589"/>
      <c r="B105" s="556" t="s">
        <v>131</v>
      </c>
      <c r="C105" s="46" t="s">
        <v>83</v>
      </c>
      <c r="D105" s="471">
        <v>236.2</v>
      </c>
      <c r="E105" s="34">
        <f t="shared" si="17"/>
        <v>203132</v>
      </c>
      <c r="F105" s="9">
        <v>47</v>
      </c>
      <c r="G105" s="35">
        <f t="shared" si="18"/>
        <v>40420</v>
      </c>
      <c r="H105" s="43">
        <v>240</v>
      </c>
      <c r="I105" s="34">
        <f t="shared" si="19"/>
        <v>206400</v>
      </c>
      <c r="J105" s="44">
        <v>48</v>
      </c>
      <c r="K105" s="35">
        <f t="shared" si="20"/>
        <v>41280</v>
      </c>
      <c r="L105" s="36">
        <v>98.7</v>
      </c>
      <c r="M105" s="44">
        <v>98.4</v>
      </c>
      <c r="N105" s="38" t="s">
        <v>167</v>
      </c>
      <c r="O105" s="8">
        <v>1.3</v>
      </c>
      <c r="P105" s="37" t="s">
        <v>0</v>
      </c>
      <c r="Q105" s="39">
        <v>0.3</v>
      </c>
      <c r="R105" s="143">
        <v>42</v>
      </c>
      <c r="S105" s="43" t="s">
        <v>20</v>
      </c>
      <c r="T105" s="44" t="s">
        <v>21</v>
      </c>
      <c r="U105" s="35" t="s">
        <v>167</v>
      </c>
      <c r="V105" s="85">
        <v>0.109</v>
      </c>
    </row>
    <row r="106" spans="1:22" ht="12.75" thickBot="1">
      <c r="A106" s="589"/>
      <c r="B106" s="561"/>
      <c r="C106" s="45" t="s">
        <v>84</v>
      </c>
      <c r="D106" s="470">
        <v>249.4</v>
      </c>
      <c r="E106" s="25">
        <f t="shared" si="17"/>
        <v>214484</v>
      </c>
      <c r="F106" s="13">
        <v>51.6</v>
      </c>
      <c r="G106" s="26">
        <f t="shared" si="18"/>
        <v>44376</v>
      </c>
      <c r="H106" s="32">
        <v>240</v>
      </c>
      <c r="I106" s="25">
        <f t="shared" si="19"/>
        <v>206400</v>
      </c>
      <c r="J106" s="33">
        <v>48</v>
      </c>
      <c r="K106" s="26">
        <f t="shared" si="20"/>
        <v>41280</v>
      </c>
      <c r="L106" s="17">
        <v>98.9</v>
      </c>
      <c r="M106" s="33">
        <v>103.9</v>
      </c>
      <c r="N106" s="19">
        <v>107.5</v>
      </c>
      <c r="O106" s="12">
        <v>1.1</v>
      </c>
      <c r="P106" s="18" t="s">
        <v>0</v>
      </c>
      <c r="Q106" s="27">
        <v>0.2</v>
      </c>
      <c r="R106" s="133">
        <v>22</v>
      </c>
      <c r="S106" s="32" t="s">
        <v>20</v>
      </c>
      <c r="T106" s="33" t="s">
        <v>21</v>
      </c>
      <c r="U106" s="26" t="s">
        <v>167</v>
      </c>
      <c r="V106" s="53">
        <v>0.109</v>
      </c>
    </row>
    <row r="107" spans="1:22" ht="12">
      <c r="A107" s="589"/>
      <c r="B107" s="556" t="s">
        <v>132</v>
      </c>
      <c r="C107" s="46" t="s">
        <v>83</v>
      </c>
      <c r="D107" s="469">
        <v>175.5</v>
      </c>
      <c r="E107" s="41">
        <f t="shared" si="17"/>
        <v>150930</v>
      </c>
      <c r="F107" s="130">
        <v>51</v>
      </c>
      <c r="G107" s="42">
        <f t="shared" si="18"/>
        <v>43860</v>
      </c>
      <c r="H107" s="127">
        <v>280</v>
      </c>
      <c r="I107" s="41">
        <f t="shared" si="19"/>
        <v>240800</v>
      </c>
      <c r="J107" s="84">
        <v>52</v>
      </c>
      <c r="K107" s="42">
        <f t="shared" si="20"/>
        <v>44720</v>
      </c>
      <c r="L107" s="136">
        <v>98.7</v>
      </c>
      <c r="M107" s="84">
        <v>98.4</v>
      </c>
      <c r="N107" s="137" t="s">
        <v>167</v>
      </c>
      <c r="O107" s="128">
        <v>1.3</v>
      </c>
      <c r="P107" s="138" t="s">
        <v>0</v>
      </c>
      <c r="Q107" s="139">
        <v>0.3</v>
      </c>
      <c r="R107" s="144">
        <v>42</v>
      </c>
      <c r="S107" s="127" t="s">
        <v>20</v>
      </c>
      <c r="T107" s="84" t="s">
        <v>21</v>
      </c>
      <c r="U107" s="42" t="s">
        <v>167</v>
      </c>
      <c r="V107" s="142">
        <v>0.1272</v>
      </c>
    </row>
    <row r="108" spans="1:22" ht="12.75" thickBot="1">
      <c r="A108" s="590"/>
      <c r="B108" s="562"/>
      <c r="C108" s="45" t="s">
        <v>84</v>
      </c>
      <c r="D108" s="470">
        <v>290.9</v>
      </c>
      <c r="E108" s="25">
        <f t="shared" si="17"/>
        <v>250173.99999999997</v>
      </c>
      <c r="F108" s="13">
        <v>55.9</v>
      </c>
      <c r="G108" s="26">
        <f t="shared" si="18"/>
        <v>48074</v>
      </c>
      <c r="H108" s="32">
        <v>280</v>
      </c>
      <c r="I108" s="25">
        <f t="shared" si="19"/>
        <v>240800</v>
      </c>
      <c r="J108" s="33">
        <v>52</v>
      </c>
      <c r="K108" s="26">
        <f t="shared" si="20"/>
        <v>44720</v>
      </c>
      <c r="L108" s="17">
        <v>98.9</v>
      </c>
      <c r="M108" s="33">
        <v>103.9</v>
      </c>
      <c r="N108" s="19">
        <v>107.5</v>
      </c>
      <c r="O108" s="12">
        <v>1.1</v>
      </c>
      <c r="P108" s="18" t="s">
        <v>0</v>
      </c>
      <c r="Q108" s="27">
        <v>0.2</v>
      </c>
      <c r="R108" s="133">
        <v>22</v>
      </c>
      <c r="S108" s="32" t="s">
        <v>20</v>
      </c>
      <c r="T108" s="33" t="s">
        <v>21</v>
      </c>
      <c r="U108" s="26" t="s">
        <v>167</v>
      </c>
      <c r="V108" s="53">
        <v>0.1272</v>
      </c>
    </row>
    <row r="109" spans="1:22" ht="12">
      <c r="A109" s="558" t="s">
        <v>10</v>
      </c>
      <c r="B109" s="563">
        <v>139</v>
      </c>
      <c r="C109" s="46" t="s">
        <v>83</v>
      </c>
      <c r="D109" s="471">
        <v>139</v>
      </c>
      <c r="E109" s="34">
        <f t="shared" si="17"/>
        <v>119540</v>
      </c>
      <c r="F109" s="9">
        <v>33</v>
      </c>
      <c r="G109" s="35">
        <f t="shared" si="18"/>
        <v>28380</v>
      </c>
      <c r="H109" s="43">
        <v>147</v>
      </c>
      <c r="I109" s="34">
        <f t="shared" si="19"/>
        <v>126420</v>
      </c>
      <c r="J109" s="44">
        <v>34.9</v>
      </c>
      <c r="K109" s="35">
        <f t="shared" si="20"/>
        <v>30014</v>
      </c>
      <c r="L109" s="36">
        <v>94.9</v>
      </c>
      <c r="M109" s="44">
        <v>94.6</v>
      </c>
      <c r="N109" s="38" t="s">
        <v>167</v>
      </c>
      <c r="O109" s="8">
        <v>5.1</v>
      </c>
      <c r="P109" s="37" t="s">
        <v>0</v>
      </c>
      <c r="Q109" s="39">
        <v>0.3</v>
      </c>
      <c r="R109" s="40">
        <v>110</v>
      </c>
      <c r="S109" s="135" t="s">
        <v>177</v>
      </c>
      <c r="T109" s="44" t="s">
        <v>11</v>
      </c>
      <c r="U109" s="35" t="s">
        <v>167</v>
      </c>
      <c r="V109" s="85">
        <v>0.0621</v>
      </c>
    </row>
    <row r="110" spans="1:22" ht="12.75" thickBot="1">
      <c r="A110" s="559"/>
      <c r="B110" s="561"/>
      <c r="C110" s="7" t="s">
        <v>84</v>
      </c>
      <c r="D110" s="470">
        <v>145.8</v>
      </c>
      <c r="E110" s="25">
        <f t="shared" si="17"/>
        <v>125388.00000000001</v>
      </c>
      <c r="F110" s="13">
        <v>37.2</v>
      </c>
      <c r="G110" s="26">
        <f t="shared" si="18"/>
        <v>31992.000000000004</v>
      </c>
      <c r="H110" s="32">
        <v>147</v>
      </c>
      <c r="I110" s="25">
        <f t="shared" si="19"/>
        <v>126420</v>
      </c>
      <c r="J110" s="33">
        <v>34.9</v>
      </c>
      <c r="K110" s="26">
        <f t="shared" si="20"/>
        <v>30014</v>
      </c>
      <c r="L110" s="17">
        <v>97.1</v>
      </c>
      <c r="M110" s="33">
        <v>99.2</v>
      </c>
      <c r="N110" s="19">
        <v>106.5</v>
      </c>
      <c r="O110" s="12">
        <v>2.9</v>
      </c>
      <c r="P110" s="18" t="s">
        <v>0</v>
      </c>
      <c r="Q110" s="27">
        <v>0.3</v>
      </c>
      <c r="R110" s="28">
        <v>60</v>
      </c>
      <c r="S110" s="134" t="s">
        <v>177</v>
      </c>
      <c r="T110" s="33" t="s">
        <v>11</v>
      </c>
      <c r="U110" s="26" t="s">
        <v>167</v>
      </c>
      <c r="V110" s="53">
        <v>0.0621</v>
      </c>
    </row>
    <row r="111" spans="1:22" ht="12">
      <c r="A111" s="559"/>
      <c r="B111" s="556">
        <v>185</v>
      </c>
      <c r="C111" s="46" t="s">
        <v>83</v>
      </c>
      <c r="D111" s="471">
        <v>185</v>
      </c>
      <c r="E111" s="34">
        <f t="shared" si="17"/>
        <v>159100</v>
      </c>
      <c r="F111" s="9">
        <v>44</v>
      </c>
      <c r="G111" s="35">
        <f t="shared" si="18"/>
        <v>37840</v>
      </c>
      <c r="H111" s="43">
        <v>194</v>
      </c>
      <c r="I111" s="34">
        <f t="shared" si="19"/>
        <v>166840</v>
      </c>
      <c r="J111" s="44">
        <v>46.1</v>
      </c>
      <c r="K111" s="35">
        <f t="shared" si="20"/>
        <v>39646</v>
      </c>
      <c r="L111" s="36">
        <v>95.7</v>
      </c>
      <c r="M111" s="44">
        <v>95.4</v>
      </c>
      <c r="N111" s="38" t="s">
        <v>167</v>
      </c>
      <c r="O111" s="8">
        <v>4.3</v>
      </c>
      <c r="P111" s="37" t="s">
        <v>0</v>
      </c>
      <c r="Q111" s="39">
        <v>0.3</v>
      </c>
      <c r="R111" s="40">
        <v>95</v>
      </c>
      <c r="S111" s="135" t="s">
        <v>177</v>
      </c>
      <c r="T111" s="44" t="s">
        <v>11</v>
      </c>
      <c r="U111" s="35" t="s">
        <v>167</v>
      </c>
      <c r="V111" s="85">
        <v>0.0819</v>
      </c>
    </row>
    <row r="112" spans="1:22" ht="12.75" thickBot="1">
      <c r="A112" s="559"/>
      <c r="B112" s="561"/>
      <c r="C112" s="7" t="s">
        <v>84</v>
      </c>
      <c r="D112" s="470">
        <v>192.4</v>
      </c>
      <c r="E112" s="25">
        <f t="shared" si="17"/>
        <v>165464</v>
      </c>
      <c r="F112" s="13">
        <v>49</v>
      </c>
      <c r="G112" s="26">
        <f t="shared" si="18"/>
        <v>42140</v>
      </c>
      <c r="H112" s="32">
        <v>194</v>
      </c>
      <c r="I112" s="25">
        <f t="shared" si="19"/>
        <v>166840</v>
      </c>
      <c r="J112" s="33">
        <v>46.1</v>
      </c>
      <c r="K112" s="26">
        <f t="shared" si="20"/>
        <v>39646</v>
      </c>
      <c r="L112" s="17">
        <v>97</v>
      </c>
      <c r="M112" s="33">
        <v>99.2</v>
      </c>
      <c r="N112" s="19">
        <v>106.5</v>
      </c>
      <c r="O112" s="12">
        <v>3</v>
      </c>
      <c r="P112" s="18" t="s">
        <v>0</v>
      </c>
      <c r="Q112" s="27">
        <v>0.3</v>
      </c>
      <c r="R112" s="28">
        <v>65</v>
      </c>
      <c r="S112" s="134" t="s">
        <v>177</v>
      </c>
      <c r="T112" s="33" t="s">
        <v>11</v>
      </c>
      <c r="U112" s="26" t="s">
        <v>167</v>
      </c>
      <c r="V112" s="53">
        <v>0.0819</v>
      </c>
    </row>
    <row r="113" spans="1:22" ht="12">
      <c r="A113" s="559"/>
      <c r="B113" s="556">
        <v>230</v>
      </c>
      <c r="C113" s="46" t="s">
        <v>83</v>
      </c>
      <c r="D113" s="471">
        <v>230</v>
      </c>
      <c r="E113" s="34">
        <f t="shared" si="17"/>
        <v>197800</v>
      </c>
      <c r="F113" s="9">
        <v>55</v>
      </c>
      <c r="G113" s="35">
        <f t="shared" si="18"/>
        <v>47300</v>
      </c>
      <c r="H113" s="43">
        <v>243</v>
      </c>
      <c r="I113" s="34">
        <f t="shared" si="19"/>
        <v>208980</v>
      </c>
      <c r="J113" s="44">
        <v>58.1</v>
      </c>
      <c r="K113" s="35">
        <f t="shared" si="20"/>
        <v>49966</v>
      </c>
      <c r="L113" s="36">
        <v>94.9</v>
      </c>
      <c r="M113" s="44">
        <v>94.7</v>
      </c>
      <c r="N113" s="38" t="s">
        <v>167</v>
      </c>
      <c r="O113" s="8">
        <v>5.1</v>
      </c>
      <c r="P113" s="37" t="s">
        <v>0</v>
      </c>
      <c r="Q113" s="39">
        <v>0.3</v>
      </c>
      <c r="R113" s="40">
        <v>110</v>
      </c>
      <c r="S113" s="135" t="s">
        <v>177</v>
      </c>
      <c r="T113" s="44" t="s">
        <v>11</v>
      </c>
      <c r="U113" s="35" t="s">
        <v>167</v>
      </c>
      <c r="V113" s="85">
        <v>0.1026</v>
      </c>
    </row>
    <row r="114" spans="1:22" ht="12.75" thickBot="1">
      <c r="A114" s="559"/>
      <c r="B114" s="561"/>
      <c r="C114" s="7" t="s">
        <v>84</v>
      </c>
      <c r="D114" s="470">
        <v>241</v>
      </c>
      <c r="E114" s="25">
        <f t="shared" si="17"/>
        <v>207260</v>
      </c>
      <c r="F114" s="13">
        <v>61.8</v>
      </c>
      <c r="G114" s="26">
        <f t="shared" si="18"/>
        <v>53148</v>
      </c>
      <c r="H114" s="32">
        <v>243</v>
      </c>
      <c r="I114" s="25">
        <f t="shared" si="19"/>
        <v>208980</v>
      </c>
      <c r="J114" s="33">
        <v>58.1</v>
      </c>
      <c r="K114" s="26">
        <f t="shared" si="20"/>
        <v>49966</v>
      </c>
      <c r="L114" s="17">
        <v>97.2</v>
      </c>
      <c r="M114" s="33">
        <v>99.2</v>
      </c>
      <c r="N114" s="19">
        <v>106.5</v>
      </c>
      <c r="O114" s="12">
        <v>2.8</v>
      </c>
      <c r="P114" s="18" t="s">
        <v>0</v>
      </c>
      <c r="Q114" s="27">
        <v>0.3</v>
      </c>
      <c r="R114" s="28">
        <v>60</v>
      </c>
      <c r="S114" s="134" t="s">
        <v>177</v>
      </c>
      <c r="T114" s="33" t="s">
        <v>11</v>
      </c>
      <c r="U114" s="26" t="s">
        <v>167</v>
      </c>
      <c r="V114" s="53">
        <v>0.1026</v>
      </c>
    </row>
    <row r="115" spans="1:22" ht="12">
      <c r="A115" s="559"/>
      <c r="B115" s="556">
        <v>274</v>
      </c>
      <c r="C115" s="46" t="s">
        <v>83</v>
      </c>
      <c r="D115" s="471">
        <v>274</v>
      </c>
      <c r="E115" s="34">
        <f t="shared" si="17"/>
        <v>235640</v>
      </c>
      <c r="F115" s="9">
        <v>65</v>
      </c>
      <c r="G115" s="35">
        <f t="shared" si="18"/>
        <v>55900</v>
      </c>
      <c r="H115" s="43">
        <v>289</v>
      </c>
      <c r="I115" s="34">
        <f t="shared" si="19"/>
        <v>248540</v>
      </c>
      <c r="J115" s="44">
        <v>68.5</v>
      </c>
      <c r="K115" s="35">
        <f t="shared" si="20"/>
        <v>58910</v>
      </c>
      <c r="L115" s="36">
        <v>95</v>
      </c>
      <c r="M115" s="44">
        <v>94.8</v>
      </c>
      <c r="N115" s="38" t="s">
        <v>167</v>
      </c>
      <c r="O115" s="8">
        <v>5</v>
      </c>
      <c r="P115" s="37" t="s">
        <v>0</v>
      </c>
      <c r="Q115" s="39">
        <v>0.3</v>
      </c>
      <c r="R115" s="40">
        <v>110</v>
      </c>
      <c r="S115" s="135" t="s">
        <v>177</v>
      </c>
      <c r="T115" s="44" t="s">
        <v>11</v>
      </c>
      <c r="U115" s="35" t="s">
        <v>167</v>
      </c>
      <c r="V115" s="85">
        <v>0.122</v>
      </c>
    </row>
    <row r="116" spans="1:22" ht="12.75" thickBot="1">
      <c r="A116" s="559"/>
      <c r="B116" s="561"/>
      <c r="C116" s="7" t="s">
        <v>84</v>
      </c>
      <c r="D116" s="470">
        <v>286.7</v>
      </c>
      <c r="E116" s="25">
        <f t="shared" si="17"/>
        <v>246562</v>
      </c>
      <c r="F116" s="13">
        <v>73</v>
      </c>
      <c r="G116" s="26">
        <f t="shared" si="18"/>
        <v>62780</v>
      </c>
      <c r="H116" s="32">
        <v>289</v>
      </c>
      <c r="I116" s="25">
        <f t="shared" si="19"/>
        <v>248540</v>
      </c>
      <c r="J116" s="33">
        <v>68.5</v>
      </c>
      <c r="K116" s="26">
        <f t="shared" si="20"/>
        <v>58910</v>
      </c>
      <c r="L116" s="17">
        <v>97</v>
      </c>
      <c r="M116" s="33">
        <v>99.2</v>
      </c>
      <c r="N116" s="19">
        <v>106.5</v>
      </c>
      <c r="O116" s="12">
        <v>3</v>
      </c>
      <c r="P116" s="18" t="s">
        <v>0</v>
      </c>
      <c r="Q116" s="27">
        <v>0.3</v>
      </c>
      <c r="R116" s="28">
        <v>60</v>
      </c>
      <c r="S116" s="134" t="s">
        <v>177</v>
      </c>
      <c r="T116" s="33" t="s">
        <v>11</v>
      </c>
      <c r="U116" s="26" t="s">
        <v>167</v>
      </c>
      <c r="V116" s="53">
        <v>0.122</v>
      </c>
    </row>
    <row r="117" spans="1:22" ht="12">
      <c r="A117" s="559"/>
      <c r="B117" s="556">
        <v>315</v>
      </c>
      <c r="C117" s="46" t="s">
        <v>83</v>
      </c>
      <c r="D117" s="471">
        <v>315</v>
      </c>
      <c r="E117" s="34">
        <f t="shared" si="17"/>
        <v>270900</v>
      </c>
      <c r="F117" s="9">
        <v>83</v>
      </c>
      <c r="G117" s="35">
        <f t="shared" si="18"/>
        <v>71380</v>
      </c>
      <c r="H117" s="43">
        <v>333</v>
      </c>
      <c r="I117" s="34">
        <f t="shared" si="19"/>
        <v>286380</v>
      </c>
      <c r="J117" s="44">
        <v>87.7</v>
      </c>
      <c r="K117" s="35">
        <f t="shared" si="20"/>
        <v>75422</v>
      </c>
      <c r="L117" s="36">
        <v>94.9</v>
      </c>
      <c r="M117" s="44">
        <v>94.6</v>
      </c>
      <c r="N117" s="38" t="s">
        <v>167</v>
      </c>
      <c r="O117" s="8">
        <v>5.1</v>
      </c>
      <c r="P117" s="37" t="s">
        <v>0</v>
      </c>
      <c r="Q117" s="39">
        <v>0.3</v>
      </c>
      <c r="R117" s="40">
        <v>110</v>
      </c>
      <c r="S117" s="135" t="s">
        <v>177</v>
      </c>
      <c r="T117" s="44" t="s">
        <v>167</v>
      </c>
      <c r="U117" s="35" t="s">
        <v>167</v>
      </c>
      <c r="V117" s="85">
        <v>0.1406</v>
      </c>
    </row>
    <row r="118" spans="1:22" ht="12.75" thickBot="1">
      <c r="A118" s="559"/>
      <c r="B118" s="561"/>
      <c r="C118" s="7" t="s">
        <v>84</v>
      </c>
      <c r="D118" s="470">
        <v>318</v>
      </c>
      <c r="E118" s="25">
        <f t="shared" si="17"/>
        <v>273480</v>
      </c>
      <c r="F118" s="13">
        <v>91.6</v>
      </c>
      <c r="G118" s="26">
        <f t="shared" si="18"/>
        <v>78776</v>
      </c>
      <c r="H118" s="32">
        <v>333</v>
      </c>
      <c r="I118" s="25">
        <f t="shared" si="19"/>
        <v>286380</v>
      </c>
      <c r="J118" s="33">
        <v>87.7</v>
      </c>
      <c r="K118" s="26">
        <f t="shared" si="20"/>
        <v>75422</v>
      </c>
      <c r="L118" s="17">
        <v>97</v>
      </c>
      <c r="M118" s="33">
        <v>95.5</v>
      </c>
      <c r="N118" s="19">
        <v>104.5</v>
      </c>
      <c r="O118" s="12">
        <v>3</v>
      </c>
      <c r="P118" s="18" t="s">
        <v>0</v>
      </c>
      <c r="Q118" s="27">
        <v>0.3</v>
      </c>
      <c r="R118" s="28">
        <v>60</v>
      </c>
      <c r="S118" s="134" t="s">
        <v>177</v>
      </c>
      <c r="T118" s="33" t="s">
        <v>167</v>
      </c>
      <c r="U118" s="26" t="s">
        <v>167</v>
      </c>
      <c r="V118" s="53">
        <v>0.1406</v>
      </c>
    </row>
    <row r="119" spans="1:22" ht="12">
      <c r="A119" s="559"/>
      <c r="B119" s="556">
        <v>374</v>
      </c>
      <c r="C119" s="46" t="s">
        <v>83</v>
      </c>
      <c r="D119" s="471">
        <v>374</v>
      </c>
      <c r="E119" s="34">
        <f t="shared" si="17"/>
        <v>321640</v>
      </c>
      <c r="F119" s="9">
        <v>100</v>
      </c>
      <c r="G119" s="35">
        <f t="shared" si="18"/>
        <v>86000</v>
      </c>
      <c r="H119" s="43">
        <v>396</v>
      </c>
      <c r="I119" s="34">
        <f t="shared" si="19"/>
        <v>340560</v>
      </c>
      <c r="J119" s="44">
        <v>105.9</v>
      </c>
      <c r="K119" s="35">
        <f t="shared" si="20"/>
        <v>91074</v>
      </c>
      <c r="L119" s="36">
        <v>94.9</v>
      </c>
      <c r="M119" s="44">
        <v>94.4</v>
      </c>
      <c r="N119" s="38" t="s">
        <v>167</v>
      </c>
      <c r="O119" s="8">
        <v>5.1</v>
      </c>
      <c r="P119" s="37" t="s">
        <v>0</v>
      </c>
      <c r="Q119" s="39">
        <v>0.3</v>
      </c>
      <c r="R119" s="40">
        <v>110</v>
      </c>
      <c r="S119" s="135" t="s">
        <v>177</v>
      </c>
      <c r="T119" s="44" t="s">
        <v>167</v>
      </c>
      <c r="U119" s="35" t="s">
        <v>167</v>
      </c>
      <c r="V119" s="85">
        <v>0.1672</v>
      </c>
    </row>
    <row r="120" spans="1:22" ht="12.75" thickBot="1">
      <c r="A120" s="559"/>
      <c r="B120" s="561"/>
      <c r="C120" s="7" t="s">
        <v>84</v>
      </c>
      <c r="D120" s="470">
        <v>378</v>
      </c>
      <c r="E120" s="25">
        <f t="shared" si="17"/>
        <v>325080</v>
      </c>
      <c r="F120" s="13">
        <v>110.6</v>
      </c>
      <c r="G120" s="26">
        <f t="shared" si="18"/>
        <v>95116</v>
      </c>
      <c r="H120" s="32">
        <v>396</v>
      </c>
      <c r="I120" s="25">
        <f t="shared" si="19"/>
        <v>340560</v>
      </c>
      <c r="J120" s="33">
        <v>105.9</v>
      </c>
      <c r="K120" s="26">
        <f t="shared" si="20"/>
        <v>91074</v>
      </c>
      <c r="L120" s="17">
        <v>97</v>
      </c>
      <c r="M120" s="33">
        <v>95.5</v>
      </c>
      <c r="N120" s="19">
        <v>104.5</v>
      </c>
      <c r="O120" s="12">
        <v>3</v>
      </c>
      <c r="P120" s="18" t="s">
        <v>0</v>
      </c>
      <c r="Q120" s="27">
        <v>0.3</v>
      </c>
      <c r="R120" s="28">
        <v>60</v>
      </c>
      <c r="S120" s="134" t="s">
        <v>177</v>
      </c>
      <c r="T120" s="33" t="s">
        <v>167</v>
      </c>
      <c r="U120" s="26" t="s">
        <v>167</v>
      </c>
      <c r="V120" s="53">
        <v>0.1672</v>
      </c>
    </row>
    <row r="121" spans="1:22" ht="12">
      <c r="A121" s="559"/>
      <c r="B121" s="556">
        <v>438</v>
      </c>
      <c r="C121" s="46" t="s">
        <v>83</v>
      </c>
      <c r="D121" s="471">
        <v>438</v>
      </c>
      <c r="E121" s="34">
        <f t="shared" si="17"/>
        <v>376680</v>
      </c>
      <c r="F121" s="9">
        <v>112</v>
      </c>
      <c r="G121" s="35">
        <f t="shared" si="18"/>
        <v>96320</v>
      </c>
      <c r="H121" s="43">
        <v>464</v>
      </c>
      <c r="I121" s="34">
        <f t="shared" si="19"/>
        <v>399040</v>
      </c>
      <c r="J121" s="44">
        <v>118.6</v>
      </c>
      <c r="K121" s="35">
        <f t="shared" si="20"/>
        <v>101996</v>
      </c>
      <c r="L121" s="36">
        <v>94.9</v>
      </c>
      <c r="M121" s="44">
        <v>94.4</v>
      </c>
      <c r="N121" s="38" t="s">
        <v>167</v>
      </c>
      <c r="O121" s="8">
        <v>5.1</v>
      </c>
      <c r="P121" s="37" t="s">
        <v>0</v>
      </c>
      <c r="Q121" s="39">
        <v>0.3</v>
      </c>
      <c r="R121" s="40">
        <v>110</v>
      </c>
      <c r="S121" s="135" t="s">
        <v>177</v>
      </c>
      <c r="T121" s="44" t="s">
        <v>167</v>
      </c>
      <c r="U121" s="35" t="s">
        <v>167</v>
      </c>
      <c r="V121" s="85">
        <v>0.1959</v>
      </c>
    </row>
    <row r="122" spans="1:22" ht="12.75" thickBot="1">
      <c r="A122" s="559"/>
      <c r="B122" s="561"/>
      <c r="C122" s="7" t="s">
        <v>84</v>
      </c>
      <c r="D122" s="470">
        <v>443</v>
      </c>
      <c r="E122" s="25">
        <f t="shared" si="17"/>
        <v>380980</v>
      </c>
      <c r="F122" s="13">
        <v>123.9</v>
      </c>
      <c r="G122" s="26">
        <f t="shared" si="18"/>
        <v>106554</v>
      </c>
      <c r="H122" s="32">
        <v>464</v>
      </c>
      <c r="I122" s="25">
        <f t="shared" si="19"/>
        <v>399040</v>
      </c>
      <c r="J122" s="33">
        <v>118.6</v>
      </c>
      <c r="K122" s="26">
        <f t="shared" si="20"/>
        <v>101996</v>
      </c>
      <c r="L122" s="17">
        <v>97</v>
      </c>
      <c r="M122" s="33">
        <v>95.5</v>
      </c>
      <c r="N122" s="19">
        <v>104.5</v>
      </c>
      <c r="O122" s="12">
        <v>3</v>
      </c>
      <c r="P122" s="18" t="s">
        <v>0</v>
      </c>
      <c r="Q122" s="27">
        <v>0.3</v>
      </c>
      <c r="R122" s="28">
        <v>60</v>
      </c>
      <c r="S122" s="134" t="s">
        <v>177</v>
      </c>
      <c r="T122" s="33" t="s">
        <v>167</v>
      </c>
      <c r="U122" s="26" t="s">
        <v>167</v>
      </c>
      <c r="V122" s="53">
        <v>0.1959</v>
      </c>
    </row>
    <row r="123" spans="1:22" ht="12">
      <c r="A123" s="559"/>
      <c r="B123" s="556">
        <v>502</v>
      </c>
      <c r="C123" s="46" t="s">
        <v>83</v>
      </c>
      <c r="D123" s="471">
        <v>502</v>
      </c>
      <c r="E123" s="34">
        <f t="shared" si="17"/>
        <v>431720</v>
      </c>
      <c r="F123" s="9">
        <v>133</v>
      </c>
      <c r="G123" s="35">
        <f t="shared" si="18"/>
        <v>114380</v>
      </c>
      <c r="H123" s="43">
        <v>532</v>
      </c>
      <c r="I123" s="34">
        <f t="shared" si="19"/>
        <v>457520</v>
      </c>
      <c r="J123" s="44">
        <v>140.9</v>
      </c>
      <c r="K123" s="35">
        <f t="shared" si="20"/>
        <v>121174</v>
      </c>
      <c r="L123" s="36">
        <v>94.9</v>
      </c>
      <c r="M123" s="44">
        <v>94.4</v>
      </c>
      <c r="N123" s="38" t="s">
        <v>167</v>
      </c>
      <c r="O123" s="8">
        <v>5.1</v>
      </c>
      <c r="P123" s="37" t="s">
        <v>0</v>
      </c>
      <c r="Q123" s="39">
        <v>0.3</v>
      </c>
      <c r="R123" s="40">
        <v>110</v>
      </c>
      <c r="S123" s="135" t="s">
        <v>177</v>
      </c>
      <c r="T123" s="44" t="s">
        <v>167</v>
      </c>
      <c r="U123" s="35" t="s">
        <v>167</v>
      </c>
      <c r="V123" s="85">
        <v>0.2246</v>
      </c>
    </row>
    <row r="124" spans="1:22" ht="12.75" thickBot="1">
      <c r="A124" s="559"/>
      <c r="B124" s="561"/>
      <c r="C124" s="7" t="s">
        <v>84</v>
      </c>
      <c r="D124" s="470">
        <v>508</v>
      </c>
      <c r="E124" s="25">
        <f t="shared" si="17"/>
        <v>436880</v>
      </c>
      <c r="F124" s="13">
        <v>147.2</v>
      </c>
      <c r="G124" s="26">
        <f t="shared" si="18"/>
        <v>126591.99999999999</v>
      </c>
      <c r="H124" s="32">
        <v>532</v>
      </c>
      <c r="I124" s="25">
        <f t="shared" si="19"/>
        <v>457520</v>
      </c>
      <c r="J124" s="33">
        <v>140.9</v>
      </c>
      <c r="K124" s="26">
        <f t="shared" si="20"/>
        <v>121174</v>
      </c>
      <c r="L124" s="17">
        <v>97</v>
      </c>
      <c r="M124" s="33">
        <v>95.5</v>
      </c>
      <c r="N124" s="19">
        <v>104.5</v>
      </c>
      <c r="O124" s="12">
        <v>3</v>
      </c>
      <c r="P124" s="18" t="s">
        <v>0</v>
      </c>
      <c r="Q124" s="27">
        <v>0.3</v>
      </c>
      <c r="R124" s="28">
        <v>60</v>
      </c>
      <c r="S124" s="134" t="s">
        <v>177</v>
      </c>
      <c r="T124" s="33" t="s">
        <v>167</v>
      </c>
      <c r="U124" s="26" t="s">
        <v>167</v>
      </c>
      <c r="V124" s="53">
        <v>0.2246</v>
      </c>
    </row>
    <row r="125" spans="1:22" ht="12">
      <c r="A125" s="559"/>
      <c r="B125" s="556">
        <v>553</v>
      </c>
      <c r="C125" s="46" t="s">
        <v>83</v>
      </c>
      <c r="D125" s="471">
        <v>553</v>
      </c>
      <c r="E125" s="34">
        <f t="shared" si="17"/>
        <v>475580</v>
      </c>
      <c r="F125" s="9">
        <v>146</v>
      </c>
      <c r="G125" s="35">
        <f t="shared" si="18"/>
        <v>125560</v>
      </c>
      <c r="H125" s="43">
        <v>585</v>
      </c>
      <c r="I125" s="34">
        <f t="shared" si="19"/>
        <v>503100</v>
      </c>
      <c r="J125" s="44">
        <v>154.5</v>
      </c>
      <c r="K125" s="35">
        <f t="shared" si="20"/>
        <v>132870</v>
      </c>
      <c r="L125" s="36">
        <v>94.9</v>
      </c>
      <c r="M125" s="44">
        <v>94.4</v>
      </c>
      <c r="N125" s="38" t="s">
        <v>167</v>
      </c>
      <c r="O125" s="8">
        <v>5.1</v>
      </c>
      <c r="P125" s="37" t="s">
        <v>0</v>
      </c>
      <c r="Q125" s="39">
        <v>0.3</v>
      </c>
      <c r="R125" s="40">
        <v>110</v>
      </c>
      <c r="S125" s="135" t="s">
        <v>177</v>
      </c>
      <c r="T125" s="44" t="s">
        <v>167</v>
      </c>
      <c r="U125" s="35" t="s">
        <v>167</v>
      </c>
      <c r="V125" s="85">
        <v>0.247</v>
      </c>
    </row>
    <row r="126" spans="1:22" ht="12.75" thickBot="1">
      <c r="A126" s="559"/>
      <c r="B126" s="561"/>
      <c r="C126" s="7" t="s">
        <v>84</v>
      </c>
      <c r="D126" s="470">
        <v>559</v>
      </c>
      <c r="E126" s="25">
        <f t="shared" si="17"/>
        <v>480740</v>
      </c>
      <c r="F126" s="13">
        <v>161.4</v>
      </c>
      <c r="G126" s="26">
        <f t="shared" si="18"/>
        <v>138804</v>
      </c>
      <c r="H126" s="32">
        <v>585</v>
      </c>
      <c r="I126" s="25">
        <f t="shared" si="19"/>
        <v>503100</v>
      </c>
      <c r="J126" s="33">
        <v>154.5</v>
      </c>
      <c r="K126" s="26">
        <f t="shared" si="20"/>
        <v>132870</v>
      </c>
      <c r="L126" s="17">
        <v>97</v>
      </c>
      <c r="M126" s="33">
        <v>95.5</v>
      </c>
      <c r="N126" s="19">
        <v>104.5</v>
      </c>
      <c r="O126" s="12">
        <v>3</v>
      </c>
      <c r="P126" s="18" t="s">
        <v>0</v>
      </c>
      <c r="Q126" s="27">
        <v>0.3</v>
      </c>
      <c r="R126" s="28">
        <v>60</v>
      </c>
      <c r="S126" s="134" t="s">
        <v>177</v>
      </c>
      <c r="T126" s="33" t="s">
        <v>167</v>
      </c>
      <c r="U126" s="26" t="s">
        <v>167</v>
      </c>
      <c r="V126" s="53">
        <v>0.247</v>
      </c>
    </row>
    <row r="127" spans="1:22" ht="12">
      <c r="A127" s="559"/>
      <c r="B127" s="556">
        <v>613</v>
      </c>
      <c r="C127" s="46" t="s">
        <v>83</v>
      </c>
      <c r="D127" s="471">
        <v>613</v>
      </c>
      <c r="E127" s="34">
        <f t="shared" si="17"/>
        <v>527180</v>
      </c>
      <c r="F127" s="9">
        <v>187</v>
      </c>
      <c r="G127" s="35">
        <f t="shared" si="18"/>
        <v>160820</v>
      </c>
      <c r="H127" s="43">
        <v>653</v>
      </c>
      <c r="I127" s="34">
        <f t="shared" si="19"/>
        <v>561580</v>
      </c>
      <c r="J127" s="44">
        <v>199.1</v>
      </c>
      <c r="K127" s="35">
        <f t="shared" si="20"/>
        <v>171226</v>
      </c>
      <c r="L127" s="36">
        <v>94.3</v>
      </c>
      <c r="M127" s="44">
        <v>93.9</v>
      </c>
      <c r="N127" s="38" t="s">
        <v>167</v>
      </c>
      <c r="O127" s="8">
        <v>5.7</v>
      </c>
      <c r="P127" s="37" t="s">
        <v>0</v>
      </c>
      <c r="Q127" s="39">
        <v>0.3</v>
      </c>
      <c r="R127" s="40">
        <v>120</v>
      </c>
      <c r="S127" s="135" t="s">
        <v>177</v>
      </c>
      <c r="T127" s="44" t="s">
        <v>167</v>
      </c>
      <c r="U127" s="35" t="s">
        <v>167</v>
      </c>
      <c r="V127" s="85">
        <v>0.2757</v>
      </c>
    </row>
    <row r="128" spans="1:22" ht="12.75" thickBot="1">
      <c r="A128" s="559"/>
      <c r="B128" s="561"/>
      <c r="C128" s="7" t="s">
        <v>84</v>
      </c>
      <c r="D128" s="470">
        <v>624</v>
      </c>
      <c r="E128" s="25">
        <f t="shared" si="17"/>
        <v>536640</v>
      </c>
      <c r="F128" s="13">
        <v>208</v>
      </c>
      <c r="G128" s="26">
        <f t="shared" si="18"/>
        <v>178880</v>
      </c>
      <c r="H128" s="32">
        <v>653</v>
      </c>
      <c r="I128" s="25">
        <f t="shared" si="19"/>
        <v>561580</v>
      </c>
      <c r="J128" s="33">
        <v>199.1</v>
      </c>
      <c r="K128" s="26">
        <f t="shared" si="20"/>
        <v>171226</v>
      </c>
      <c r="L128" s="17">
        <v>97</v>
      </c>
      <c r="M128" s="33">
        <v>95.6</v>
      </c>
      <c r="N128" s="19">
        <v>104.5</v>
      </c>
      <c r="O128" s="12">
        <v>3</v>
      </c>
      <c r="P128" s="18" t="s">
        <v>0</v>
      </c>
      <c r="Q128" s="27">
        <v>0.3</v>
      </c>
      <c r="R128" s="28">
        <v>65</v>
      </c>
      <c r="S128" s="134" t="s">
        <v>177</v>
      </c>
      <c r="T128" s="33" t="s">
        <v>167</v>
      </c>
      <c r="U128" s="26" t="s">
        <v>167</v>
      </c>
      <c r="V128" s="53">
        <v>0.2757</v>
      </c>
    </row>
    <row r="129" spans="1:22" ht="12">
      <c r="A129" s="559"/>
      <c r="B129" s="556">
        <v>717</v>
      </c>
      <c r="C129" s="46" t="s">
        <v>83</v>
      </c>
      <c r="D129" s="471">
        <v>717</v>
      </c>
      <c r="E129" s="34">
        <f t="shared" si="17"/>
        <v>616620</v>
      </c>
      <c r="F129" s="9">
        <v>218</v>
      </c>
      <c r="G129" s="35">
        <f t="shared" si="18"/>
        <v>187480</v>
      </c>
      <c r="H129" s="43">
        <v>764</v>
      </c>
      <c r="I129" s="34">
        <f t="shared" si="19"/>
        <v>657040</v>
      </c>
      <c r="J129" s="44">
        <v>232.4</v>
      </c>
      <c r="K129" s="35">
        <f t="shared" si="20"/>
        <v>199864</v>
      </c>
      <c r="L129" s="36">
        <v>94.3</v>
      </c>
      <c r="M129" s="44">
        <v>93.8</v>
      </c>
      <c r="N129" s="38" t="s">
        <v>167</v>
      </c>
      <c r="O129" s="8">
        <v>5.7</v>
      </c>
      <c r="P129" s="37" t="s">
        <v>0</v>
      </c>
      <c r="Q129" s="39">
        <v>0.3</v>
      </c>
      <c r="R129" s="40">
        <v>120</v>
      </c>
      <c r="S129" s="135" t="s">
        <v>177</v>
      </c>
      <c r="T129" s="44" t="s">
        <v>167</v>
      </c>
      <c r="U129" s="35" t="s">
        <v>167</v>
      </c>
      <c r="V129" s="85">
        <v>0.3226</v>
      </c>
    </row>
    <row r="130" spans="1:22" ht="12.75" thickBot="1">
      <c r="A130" s="559"/>
      <c r="B130" s="561"/>
      <c r="C130" s="7" t="s">
        <v>84</v>
      </c>
      <c r="D130" s="470">
        <v>730</v>
      </c>
      <c r="E130" s="25">
        <f t="shared" si="17"/>
        <v>627800</v>
      </c>
      <c r="F130" s="13">
        <v>242.8</v>
      </c>
      <c r="G130" s="26">
        <f t="shared" si="18"/>
        <v>208808</v>
      </c>
      <c r="H130" s="32">
        <v>764</v>
      </c>
      <c r="I130" s="25">
        <f t="shared" si="19"/>
        <v>657040</v>
      </c>
      <c r="J130" s="33">
        <v>232.4</v>
      </c>
      <c r="K130" s="26">
        <f t="shared" si="20"/>
        <v>199864</v>
      </c>
      <c r="L130" s="17">
        <v>97</v>
      </c>
      <c r="M130" s="33">
        <v>95.5</v>
      </c>
      <c r="N130" s="19">
        <v>104.5</v>
      </c>
      <c r="O130" s="12">
        <v>3</v>
      </c>
      <c r="P130" s="18" t="s">
        <v>0</v>
      </c>
      <c r="Q130" s="27">
        <v>0.3</v>
      </c>
      <c r="R130" s="28">
        <v>65</v>
      </c>
      <c r="S130" s="134" t="s">
        <v>177</v>
      </c>
      <c r="T130" s="33" t="s">
        <v>167</v>
      </c>
      <c r="U130" s="26" t="s">
        <v>167</v>
      </c>
      <c r="V130" s="53">
        <v>0.3226</v>
      </c>
    </row>
    <row r="131" spans="1:22" ht="12">
      <c r="A131" s="559"/>
      <c r="B131" s="556">
        <v>811</v>
      </c>
      <c r="C131" s="46" t="s">
        <v>83</v>
      </c>
      <c r="D131" s="471">
        <v>811</v>
      </c>
      <c r="E131" s="34">
        <f aca="true" t="shared" si="21" ref="E131:E162">D131*860</f>
        <v>697460</v>
      </c>
      <c r="F131" s="9">
        <v>247</v>
      </c>
      <c r="G131" s="35">
        <f aca="true" t="shared" si="22" ref="G131:G162">F131*860</f>
        <v>212420</v>
      </c>
      <c r="H131" s="43">
        <v>865</v>
      </c>
      <c r="I131" s="34">
        <f t="shared" si="19"/>
        <v>743900</v>
      </c>
      <c r="J131" s="44">
        <v>263.3</v>
      </c>
      <c r="K131" s="35">
        <f t="shared" si="20"/>
        <v>226438</v>
      </c>
      <c r="L131" s="36">
        <v>94.3</v>
      </c>
      <c r="M131" s="44">
        <v>93.8</v>
      </c>
      <c r="N131" s="38" t="s">
        <v>167</v>
      </c>
      <c r="O131" s="8">
        <v>5.7</v>
      </c>
      <c r="P131" s="37" t="s">
        <v>0</v>
      </c>
      <c r="Q131" s="39">
        <v>0.3</v>
      </c>
      <c r="R131" s="40">
        <v>120</v>
      </c>
      <c r="S131" s="135" t="s">
        <v>177</v>
      </c>
      <c r="T131" s="44" t="s">
        <v>167</v>
      </c>
      <c r="U131" s="35" t="s">
        <v>167</v>
      </c>
      <c r="V131" s="85">
        <v>0.3653</v>
      </c>
    </row>
    <row r="132" spans="1:22" ht="12.75" thickBot="1">
      <c r="A132" s="559"/>
      <c r="B132" s="561"/>
      <c r="C132" s="7" t="s">
        <v>84</v>
      </c>
      <c r="D132" s="470">
        <v>826</v>
      </c>
      <c r="E132" s="25">
        <f t="shared" si="21"/>
        <v>710360</v>
      </c>
      <c r="F132" s="13">
        <v>275.1</v>
      </c>
      <c r="G132" s="26">
        <f t="shared" si="22"/>
        <v>236586.00000000003</v>
      </c>
      <c r="H132" s="32">
        <v>865</v>
      </c>
      <c r="I132" s="25">
        <f t="shared" si="19"/>
        <v>743900</v>
      </c>
      <c r="J132" s="33">
        <v>263.3</v>
      </c>
      <c r="K132" s="26">
        <f t="shared" si="20"/>
        <v>226438</v>
      </c>
      <c r="L132" s="17">
        <v>97</v>
      </c>
      <c r="M132" s="33">
        <v>95.5</v>
      </c>
      <c r="N132" s="19">
        <v>104.5</v>
      </c>
      <c r="O132" s="12">
        <v>3</v>
      </c>
      <c r="P132" s="18" t="s">
        <v>0</v>
      </c>
      <c r="Q132" s="27">
        <v>0.3</v>
      </c>
      <c r="R132" s="28">
        <v>65</v>
      </c>
      <c r="S132" s="134" t="s">
        <v>177</v>
      </c>
      <c r="T132" s="33" t="s">
        <v>167</v>
      </c>
      <c r="U132" s="26" t="s">
        <v>167</v>
      </c>
      <c r="V132" s="53">
        <v>0.3653</v>
      </c>
    </row>
    <row r="133" spans="1:22" ht="12">
      <c r="A133" s="559"/>
      <c r="B133" s="556">
        <v>906</v>
      </c>
      <c r="C133" s="46" t="s">
        <v>83</v>
      </c>
      <c r="D133" s="471">
        <v>906</v>
      </c>
      <c r="E133" s="34">
        <f t="shared" si="21"/>
        <v>779160</v>
      </c>
      <c r="F133" s="9">
        <v>276</v>
      </c>
      <c r="G133" s="35">
        <f t="shared" si="22"/>
        <v>237360</v>
      </c>
      <c r="H133" s="43">
        <v>966</v>
      </c>
      <c r="I133" s="34">
        <f t="shared" si="19"/>
        <v>830760</v>
      </c>
      <c r="J133" s="44">
        <v>294.2</v>
      </c>
      <c r="K133" s="35">
        <f t="shared" si="20"/>
        <v>253012</v>
      </c>
      <c r="L133" s="36">
        <v>94.3</v>
      </c>
      <c r="M133" s="44">
        <v>93.8</v>
      </c>
      <c r="N133" s="38" t="s">
        <v>167</v>
      </c>
      <c r="O133" s="8">
        <v>5.7</v>
      </c>
      <c r="P133" s="37" t="s">
        <v>0</v>
      </c>
      <c r="Q133" s="39">
        <v>0.3</v>
      </c>
      <c r="R133" s="40">
        <v>120</v>
      </c>
      <c r="S133" s="135" t="s">
        <v>177</v>
      </c>
      <c r="T133" s="44" t="s">
        <v>167</v>
      </c>
      <c r="U133" s="35" t="s">
        <v>167</v>
      </c>
      <c r="V133" s="85">
        <v>0.4079</v>
      </c>
    </row>
    <row r="134" spans="1:22" ht="12.75" thickBot="1">
      <c r="A134" s="559"/>
      <c r="B134" s="561"/>
      <c r="C134" s="7" t="s">
        <v>84</v>
      </c>
      <c r="D134" s="470">
        <v>923</v>
      </c>
      <c r="E134" s="25">
        <f t="shared" si="21"/>
        <v>793780</v>
      </c>
      <c r="F134" s="13">
        <v>307.4</v>
      </c>
      <c r="G134" s="26">
        <f t="shared" si="22"/>
        <v>264364</v>
      </c>
      <c r="H134" s="32">
        <v>966</v>
      </c>
      <c r="I134" s="25">
        <f t="shared" si="19"/>
        <v>830760</v>
      </c>
      <c r="J134" s="33">
        <v>294.2</v>
      </c>
      <c r="K134" s="26">
        <f t="shared" si="20"/>
        <v>253012</v>
      </c>
      <c r="L134" s="17">
        <v>97</v>
      </c>
      <c r="M134" s="33">
        <v>95.5</v>
      </c>
      <c r="N134" s="19">
        <v>104.5</v>
      </c>
      <c r="O134" s="12">
        <v>3</v>
      </c>
      <c r="P134" s="18" t="s">
        <v>0</v>
      </c>
      <c r="Q134" s="27">
        <v>0.3</v>
      </c>
      <c r="R134" s="28">
        <v>65</v>
      </c>
      <c r="S134" s="134" t="s">
        <v>177</v>
      </c>
      <c r="T134" s="33" t="s">
        <v>167</v>
      </c>
      <c r="U134" s="26" t="s">
        <v>167</v>
      </c>
      <c r="V134" s="53">
        <v>0.4079</v>
      </c>
    </row>
    <row r="135" spans="1:22" ht="12">
      <c r="A135" s="559"/>
      <c r="B135" s="556">
        <v>1000</v>
      </c>
      <c r="C135" s="46" t="s">
        <v>83</v>
      </c>
      <c r="D135" s="469">
        <v>1000</v>
      </c>
      <c r="E135" s="41">
        <f t="shared" si="21"/>
        <v>860000</v>
      </c>
      <c r="F135" s="130">
        <v>305</v>
      </c>
      <c r="G135" s="42">
        <f t="shared" si="22"/>
        <v>262300</v>
      </c>
      <c r="H135" s="127">
        <v>1066</v>
      </c>
      <c r="I135" s="41">
        <f t="shared" si="19"/>
        <v>916760</v>
      </c>
      <c r="J135" s="84">
        <v>325.1</v>
      </c>
      <c r="K135" s="42">
        <f t="shared" si="20"/>
        <v>279586</v>
      </c>
      <c r="L135" s="136">
        <v>94.3</v>
      </c>
      <c r="M135" s="84">
        <v>93.8</v>
      </c>
      <c r="N135" s="137" t="s">
        <v>167</v>
      </c>
      <c r="O135" s="128">
        <v>5.7</v>
      </c>
      <c r="P135" s="138" t="s">
        <v>0</v>
      </c>
      <c r="Q135" s="139">
        <v>0.3</v>
      </c>
      <c r="R135" s="140">
        <v>120</v>
      </c>
      <c r="S135" s="141" t="s">
        <v>177</v>
      </c>
      <c r="T135" s="84" t="s">
        <v>167</v>
      </c>
      <c r="U135" s="42" t="s">
        <v>167</v>
      </c>
      <c r="V135" s="142">
        <v>0.4501</v>
      </c>
    </row>
    <row r="136" spans="1:22" ht="12.75" thickBot="1">
      <c r="A136" s="560"/>
      <c r="B136" s="562"/>
      <c r="C136" s="45" t="s">
        <v>84</v>
      </c>
      <c r="D136" s="470">
        <v>1018</v>
      </c>
      <c r="E136" s="25">
        <f t="shared" si="21"/>
        <v>875480</v>
      </c>
      <c r="F136" s="13">
        <v>339.7</v>
      </c>
      <c r="G136" s="26">
        <f t="shared" si="22"/>
        <v>292142</v>
      </c>
      <c r="H136" s="32">
        <v>1066</v>
      </c>
      <c r="I136" s="25">
        <f t="shared" si="19"/>
        <v>916760</v>
      </c>
      <c r="J136" s="33">
        <v>325.1</v>
      </c>
      <c r="K136" s="26">
        <f t="shared" si="20"/>
        <v>279586</v>
      </c>
      <c r="L136" s="17">
        <v>97</v>
      </c>
      <c r="M136" s="33">
        <v>95.5</v>
      </c>
      <c r="N136" s="19">
        <v>104.5</v>
      </c>
      <c r="O136" s="12">
        <v>3</v>
      </c>
      <c r="P136" s="18" t="s">
        <v>0</v>
      </c>
      <c r="Q136" s="27">
        <v>0.3</v>
      </c>
      <c r="R136" s="28">
        <v>65</v>
      </c>
      <c r="S136" s="134" t="s">
        <v>177</v>
      </c>
      <c r="T136" s="33" t="s">
        <v>167</v>
      </c>
      <c r="U136" s="26" t="s">
        <v>167</v>
      </c>
      <c r="V136" s="53">
        <v>0.4501</v>
      </c>
    </row>
    <row r="137" spans="1:22" ht="12">
      <c r="A137" s="558" t="s">
        <v>55</v>
      </c>
      <c r="B137" s="563">
        <v>501</v>
      </c>
      <c r="C137" s="46" t="s">
        <v>83</v>
      </c>
      <c r="D137" s="471">
        <v>39.2</v>
      </c>
      <c r="E137" s="34">
        <f t="shared" si="21"/>
        <v>33712</v>
      </c>
      <c r="F137" s="9">
        <v>5.6</v>
      </c>
      <c r="G137" s="35">
        <f t="shared" si="22"/>
        <v>4816</v>
      </c>
      <c r="H137" s="478">
        <v>40</v>
      </c>
      <c r="I137" s="34">
        <f t="shared" si="19"/>
        <v>34400</v>
      </c>
      <c r="J137" s="475">
        <v>5.8</v>
      </c>
      <c r="K137" s="35">
        <f t="shared" si="20"/>
        <v>4988</v>
      </c>
      <c r="L137" s="36">
        <v>97.9</v>
      </c>
      <c r="M137" s="37">
        <v>97.6</v>
      </c>
      <c r="N137" s="38" t="s">
        <v>167</v>
      </c>
      <c r="O137" s="8">
        <v>2.1</v>
      </c>
      <c r="P137" s="37" t="s">
        <v>54</v>
      </c>
      <c r="Q137" s="39">
        <v>0.3</v>
      </c>
      <c r="R137" s="40">
        <v>65</v>
      </c>
      <c r="S137" s="43">
        <v>9</v>
      </c>
      <c r="T137" s="44">
        <v>11.5</v>
      </c>
      <c r="U137" s="38" t="s">
        <v>167</v>
      </c>
      <c r="V137" s="479">
        <v>0.02</v>
      </c>
    </row>
    <row r="138" spans="1:22" ht="12.75" thickBot="1">
      <c r="A138" s="559"/>
      <c r="B138" s="561"/>
      <c r="C138" s="45" t="s">
        <v>84</v>
      </c>
      <c r="D138" s="470">
        <v>42.5</v>
      </c>
      <c r="E138" s="25">
        <f t="shared" si="21"/>
        <v>36550</v>
      </c>
      <c r="F138" s="13">
        <v>6.2</v>
      </c>
      <c r="G138" s="26">
        <f t="shared" si="22"/>
        <v>5332</v>
      </c>
      <c r="H138" s="480" t="s">
        <v>167</v>
      </c>
      <c r="I138" s="25" t="s">
        <v>167</v>
      </c>
      <c r="J138" s="481" t="s">
        <v>167</v>
      </c>
      <c r="K138" s="26" t="s">
        <v>167</v>
      </c>
      <c r="L138" s="17"/>
      <c r="M138" s="18">
        <v>106.2</v>
      </c>
      <c r="N138" s="19"/>
      <c r="O138" s="12"/>
      <c r="P138" s="18"/>
      <c r="Q138" s="27"/>
      <c r="R138" s="28"/>
      <c r="S138" s="32"/>
      <c r="T138" s="33"/>
      <c r="U138" s="19"/>
      <c r="V138" s="482"/>
    </row>
    <row r="139" spans="1:22" ht="12">
      <c r="A139" s="559"/>
      <c r="B139" s="556">
        <v>502</v>
      </c>
      <c r="C139" s="46" t="s">
        <v>83</v>
      </c>
      <c r="D139" s="471">
        <v>59.2</v>
      </c>
      <c r="E139" s="34">
        <f t="shared" si="21"/>
        <v>50912</v>
      </c>
      <c r="F139" s="9">
        <v>8.3</v>
      </c>
      <c r="G139" s="35">
        <f t="shared" si="22"/>
        <v>7138.000000000001</v>
      </c>
      <c r="H139" s="478">
        <v>60.7</v>
      </c>
      <c r="I139" s="34">
        <f>H139*860</f>
        <v>52202</v>
      </c>
      <c r="J139" s="475">
        <v>8.6</v>
      </c>
      <c r="K139" s="35">
        <f>J139*860</f>
        <v>7396</v>
      </c>
      <c r="L139" s="36">
        <v>97.9</v>
      </c>
      <c r="M139" s="37">
        <v>97.6</v>
      </c>
      <c r="N139" s="38" t="s">
        <v>167</v>
      </c>
      <c r="O139" s="8">
        <v>2.1</v>
      </c>
      <c r="P139" s="37" t="s">
        <v>54</v>
      </c>
      <c r="Q139" s="39">
        <v>0.3</v>
      </c>
      <c r="R139" s="40">
        <v>65</v>
      </c>
      <c r="S139" s="43">
        <v>9</v>
      </c>
      <c r="T139" s="44">
        <v>11.5</v>
      </c>
      <c r="U139" s="38" t="s">
        <v>167</v>
      </c>
      <c r="V139" s="479">
        <v>0.0267</v>
      </c>
    </row>
    <row r="140" spans="1:22" ht="12.75" thickBot="1">
      <c r="A140" s="559"/>
      <c r="B140" s="561"/>
      <c r="C140" s="45" t="s">
        <v>84</v>
      </c>
      <c r="D140" s="470">
        <v>64.5</v>
      </c>
      <c r="E140" s="25">
        <f t="shared" si="21"/>
        <v>55470</v>
      </c>
      <c r="F140" s="13">
        <v>9.1</v>
      </c>
      <c r="G140" s="26">
        <f t="shared" si="22"/>
        <v>7826</v>
      </c>
      <c r="H140" s="480" t="s">
        <v>167</v>
      </c>
      <c r="I140" s="25" t="s">
        <v>167</v>
      </c>
      <c r="J140" s="481" t="s">
        <v>167</v>
      </c>
      <c r="K140" s="26" t="s">
        <v>167</v>
      </c>
      <c r="L140" s="17"/>
      <c r="M140" s="18">
        <v>106.2</v>
      </c>
      <c r="N140" s="19"/>
      <c r="O140" s="12"/>
      <c r="P140" s="18"/>
      <c r="Q140" s="27"/>
      <c r="R140" s="28"/>
      <c r="S140" s="32"/>
      <c r="T140" s="33"/>
      <c r="U140" s="19"/>
      <c r="V140" s="482"/>
    </row>
    <row r="141" spans="1:22" ht="12">
      <c r="A141" s="559"/>
      <c r="B141" s="556">
        <v>503</v>
      </c>
      <c r="C141" s="46" t="s">
        <v>83</v>
      </c>
      <c r="D141" s="471">
        <v>77.8</v>
      </c>
      <c r="E141" s="34">
        <f t="shared" si="21"/>
        <v>66908</v>
      </c>
      <c r="F141" s="9">
        <v>15.6</v>
      </c>
      <c r="G141" s="35">
        <f t="shared" si="22"/>
        <v>13416</v>
      </c>
      <c r="H141" s="478">
        <v>80</v>
      </c>
      <c r="I141" s="34">
        <f>H141*860</f>
        <v>68800</v>
      </c>
      <c r="J141" s="475">
        <v>16</v>
      </c>
      <c r="K141" s="35">
        <f>J141*860</f>
        <v>13760</v>
      </c>
      <c r="L141" s="36">
        <v>97.9</v>
      </c>
      <c r="M141" s="37">
        <v>97.6</v>
      </c>
      <c r="N141" s="38" t="s">
        <v>167</v>
      </c>
      <c r="O141" s="8">
        <v>2.1</v>
      </c>
      <c r="P141" s="37" t="s">
        <v>54</v>
      </c>
      <c r="Q141" s="39">
        <v>0.3</v>
      </c>
      <c r="R141" s="40">
        <v>65</v>
      </c>
      <c r="S141" s="43">
        <v>9</v>
      </c>
      <c r="T141" s="44">
        <v>11.5</v>
      </c>
      <c r="U141" s="38" t="s">
        <v>167</v>
      </c>
      <c r="V141" s="479">
        <v>0.0352</v>
      </c>
    </row>
    <row r="142" spans="1:22" ht="12.75" thickBot="1">
      <c r="A142" s="559"/>
      <c r="B142" s="561"/>
      <c r="C142" s="45" t="s">
        <v>84</v>
      </c>
      <c r="D142" s="470">
        <v>85</v>
      </c>
      <c r="E142" s="25">
        <f t="shared" si="21"/>
        <v>73100</v>
      </c>
      <c r="F142" s="13">
        <v>17</v>
      </c>
      <c r="G142" s="26">
        <f t="shared" si="22"/>
        <v>14620</v>
      </c>
      <c r="H142" s="480" t="s">
        <v>167</v>
      </c>
      <c r="I142" s="25" t="s">
        <v>167</v>
      </c>
      <c r="J142" s="481" t="s">
        <v>167</v>
      </c>
      <c r="K142" s="26" t="s">
        <v>167</v>
      </c>
      <c r="L142" s="17"/>
      <c r="M142" s="18">
        <v>106.2</v>
      </c>
      <c r="N142" s="19"/>
      <c r="O142" s="12"/>
      <c r="P142" s="18"/>
      <c r="Q142" s="27"/>
      <c r="R142" s="28"/>
      <c r="S142" s="32"/>
      <c r="T142" s="33"/>
      <c r="U142" s="19"/>
      <c r="V142" s="482"/>
    </row>
    <row r="143" spans="1:22" ht="12">
      <c r="A143" s="559"/>
      <c r="B143" s="556">
        <v>504</v>
      </c>
      <c r="C143" s="46" t="s">
        <v>83</v>
      </c>
      <c r="D143" s="471">
        <v>88.2</v>
      </c>
      <c r="E143" s="34">
        <f t="shared" si="21"/>
        <v>75852</v>
      </c>
      <c r="F143" s="9">
        <v>17.6</v>
      </c>
      <c r="G143" s="35">
        <f t="shared" si="22"/>
        <v>15136.000000000002</v>
      </c>
      <c r="H143" s="478">
        <v>90</v>
      </c>
      <c r="I143" s="34">
        <f>H143*860</f>
        <v>77400</v>
      </c>
      <c r="J143" s="475">
        <v>18</v>
      </c>
      <c r="K143" s="35">
        <f>J143*860</f>
        <v>15480</v>
      </c>
      <c r="L143" s="36">
        <v>97.9</v>
      </c>
      <c r="M143" s="37">
        <v>97.6</v>
      </c>
      <c r="N143" s="38" t="s">
        <v>167</v>
      </c>
      <c r="O143" s="8">
        <v>2.1</v>
      </c>
      <c r="P143" s="37" t="s">
        <v>54</v>
      </c>
      <c r="Q143" s="39">
        <v>0.3</v>
      </c>
      <c r="R143" s="40">
        <v>65</v>
      </c>
      <c r="S143" s="43">
        <v>9</v>
      </c>
      <c r="T143" s="44">
        <v>11.5</v>
      </c>
      <c r="U143" s="38" t="s">
        <v>167</v>
      </c>
      <c r="V143" s="479">
        <v>0.0396</v>
      </c>
    </row>
    <row r="144" spans="1:22" ht="12.75" thickBot="1">
      <c r="A144" s="559"/>
      <c r="B144" s="561"/>
      <c r="C144" s="45" t="s">
        <v>84</v>
      </c>
      <c r="D144" s="470">
        <v>95.6</v>
      </c>
      <c r="E144" s="25">
        <f t="shared" si="21"/>
        <v>82216</v>
      </c>
      <c r="F144" s="13">
        <v>19.1</v>
      </c>
      <c r="G144" s="26">
        <f t="shared" si="22"/>
        <v>16426</v>
      </c>
      <c r="H144" s="480" t="s">
        <v>167</v>
      </c>
      <c r="I144" s="25" t="s">
        <v>167</v>
      </c>
      <c r="J144" s="481" t="s">
        <v>167</v>
      </c>
      <c r="K144" s="26" t="s">
        <v>167</v>
      </c>
      <c r="L144" s="17"/>
      <c r="M144" s="18">
        <v>106.2</v>
      </c>
      <c r="N144" s="19"/>
      <c r="O144" s="12"/>
      <c r="P144" s="18"/>
      <c r="Q144" s="27"/>
      <c r="R144" s="28"/>
      <c r="S144" s="32"/>
      <c r="T144" s="33"/>
      <c r="U144" s="19"/>
      <c r="V144" s="482"/>
    </row>
    <row r="145" spans="1:22" ht="12">
      <c r="A145" s="559"/>
      <c r="B145" s="556">
        <v>505</v>
      </c>
      <c r="C145" s="46" t="s">
        <v>83</v>
      </c>
      <c r="D145" s="471">
        <v>109.8</v>
      </c>
      <c r="E145" s="34">
        <f t="shared" si="21"/>
        <v>94428</v>
      </c>
      <c r="F145" s="9">
        <v>21.9</v>
      </c>
      <c r="G145" s="35">
        <f t="shared" si="22"/>
        <v>18834</v>
      </c>
      <c r="H145" s="478">
        <v>112.4</v>
      </c>
      <c r="I145" s="34">
        <f>H145*860</f>
        <v>96664</v>
      </c>
      <c r="J145" s="475">
        <v>22.5</v>
      </c>
      <c r="K145" s="35">
        <f>J145*860</f>
        <v>19350</v>
      </c>
      <c r="L145" s="36">
        <v>97.9</v>
      </c>
      <c r="M145" s="37">
        <v>97.6</v>
      </c>
      <c r="N145" s="38" t="s">
        <v>167</v>
      </c>
      <c r="O145" s="8">
        <v>2.1</v>
      </c>
      <c r="P145" s="37" t="s">
        <v>54</v>
      </c>
      <c r="Q145" s="39">
        <v>0.3</v>
      </c>
      <c r="R145" s="40">
        <v>65</v>
      </c>
      <c r="S145" s="43">
        <v>9</v>
      </c>
      <c r="T145" s="44">
        <v>11.5</v>
      </c>
      <c r="U145" s="38" t="s">
        <v>167</v>
      </c>
      <c r="V145" s="479">
        <v>0.0495</v>
      </c>
    </row>
    <row r="146" spans="1:22" ht="12.75" thickBot="1">
      <c r="A146" s="559"/>
      <c r="B146" s="561"/>
      <c r="C146" s="45" t="s">
        <v>84</v>
      </c>
      <c r="D146" s="470">
        <v>119.4</v>
      </c>
      <c r="E146" s="25">
        <f t="shared" si="21"/>
        <v>102684</v>
      </c>
      <c r="F146" s="13">
        <v>23.9</v>
      </c>
      <c r="G146" s="26">
        <f t="shared" si="22"/>
        <v>20554</v>
      </c>
      <c r="H146" s="480" t="s">
        <v>167</v>
      </c>
      <c r="I146" s="25" t="s">
        <v>167</v>
      </c>
      <c r="J146" s="481" t="s">
        <v>167</v>
      </c>
      <c r="K146" s="26" t="s">
        <v>167</v>
      </c>
      <c r="L146" s="17"/>
      <c r="M146" s="18">
        <v>106.2</v>
      </c>
      <c r="N146" s="19"/>
      <c r="O146" s="12"/>
      <c r="P146" s="18"/>
      <c r="Q146" s="27"/>
      <c r="R146" s="28"/>
      <c r="S146" s="32"/>
      <c r="T146" s="33"/>
      <c r="U146" s="19"/>
      <c r="V146" s="482"/>
    </row>
    <row r="147" spans="1:22" ht="12">
      <c r="A147" s="559"/>
      <c r="B147" s="556">
        <v>506</v>
      </c>
      <c r="C147" s="46" t="s">
        <v>83</v>
      </c>
      <c r="D147" s="471">
        <v>88.2</v>
      </c>
      <c r="E147" s="34">
        <f t="shared" si="21"/>
        <v>75852</v>
      </c>
      <c r="F147" s="9">
        <v>17.6</v>
      </c>
      <c r="G147" s="35">
        <f t="shared" si="22"/>
        <v>15136.000000000002</v>
      </c>
      <c r="H147" s="478">
        <v>90</v>
      </c>
      <c r="I147" s="34">
        <f>H147*860</f>
        <v>77400</v>
      </c>
      <c r="J147" s="475">
        <v>18</v>
      </c>
      <c r="K147" s="35">
        <f>J147*860</f>
        <v>15480</v>
      </c>
      <c r="L147" s="36">
        <v>97.9</v>
      </c>
      <c r="M147" s="37">
        <v>97.6</v>
      </c>
      <c r="N147" s="38" t="s">
        <v>167</v>
      </c>
      <c r="O147" s="8">
        <v>2.1</v>
      </c>
      <c r="P147" s="37" t="s">
        <v>54</v>
      </c>
      <c r="Q147" s="39">
        <v>0.3</v>
      </c>
      <c r="R147" s="40">
        <v>65</v>
      </c>
      <c r="S147" s="43">
        <v>9</v>
      </c>
      <c r="T147" s="44">
        <v>11.5</v>
      </c>
      <c r="U147" s="38" t="s">
        <v>167</v>
      </c>
      <c r="V147" s="479">
        <v>0.0396</v>
      </c>
    </row>
    <row r="148" spans="1:22" ht="12.75" thickBot="1">
      <c r="A148" s="559"/>
      <c r="B148" s="561"/>
      <c r="C148" s="45" t="s">
        <v>84</v>
      </c>
      <c r="D148" s="470">
        <v>95.6</v>
      </c>
      <c r="E148" s="25">
        <f t="shared" si="21"/>
        <v>82216</v>
      </c>
      <c r="F148" s="13">
        <v>19.1</v>
      </c>
      <c r="G148" s="26">
        <f t="shared" si="22"/>
        <v>16426</v>
      </c>
      <c r="H148" s="480" t="s">
        <v>167</v>
      </c>
      <c r="I148" s="25" t="s">
        <v>167</v>
      </c>
      <c r="J148" s="481" t="s">
        <v>167</v>
      </c>
      <c r="K148" s="26" t="s">
        <v>167</v>
      </c>
      <c r="L148" s="17"/>
      <c r="M148" s="18">
        <v>106.2</v>
      </c>
      <c r="N148" s="19"/>
      <c r="O148" s="12"/>
      <c r="P148" s="18"/>
      <c r="Q148" s="27"/>
      <c r="R148" s="28"/>
      <c r="S148" s="32"/>
      <c r="T148" s="33"/>
      <c r="U148" s="19"/>
      <c r="V148" s="482"/>
    </row>
    <row r="149" spans="1:22" ht="12">
      <c r="A149" s="559"/>
      <c r="B149" s="556">
        <v>507</v>
      </c>
      <c r="C149" s="46" t="s">
        <v>83</v>
      </c>
      <c r="D149" s="471">
        <v>109.8</v>
      </c>
      <c r="E149" s="34">
        <f t="shared" si="21"/>
        <v>94428</v>
      </c>
      <c r="F149" s="9">
        <v>21.9</v>
      </c>
      <c r="G149" s="35">
        <f t="shared" si="22"/>
        <v>18834</v>
      </c>
      <c r="H149" s="478">
        <v>112.4</v>
      </c>
      <c r="I149" s="34">
        <f>H149*860</f>
        <v>96664</v>
      </c>
      <c r="J149" s="475">
        <v>22.5</v>
      </c>
      <c r="K149" s="35">
        <f>J149*860</f>
        <v>19350</v>
      </c>
      <c r="L149" s="36">
        <v>97.9</v>
      </c>
      <c r="M149" s="37">
        <v>97.6</v>
      </c>
      <c r="N149" s="38" t="s">
        <v>167</v>
      </c>
      <c r="O149" s="8">
        <v>2.1</v>
      </c>
      <c r="P149" s="37" t="s">
        <v>54</v>
      </c>
      <c r="Q149" s="39">
        <v>0.3</v>
      </c>
      <c r="R149" s="40">
        <v>65</v>
      </c>
      <c r="S149" s="43">
        <v>9</v>
      </c>
      <c r="T149" s="44">
        <v>11.5</v>
      </c>
      <c r="U149" s="38" t="s">
        <v>167</v>
      </c>
      <c r="V149" s="479">
        <v>0.0495</v>
      </c>
    </row>
    <row r="150" spans="1:22" ht="12.75" thickBot="1">
      <c r="A150" s="560"/>
      <c r="B150" s="562"/>
      <c r="C150" s="45" t="s">
        <v>84</v>
      </c>
      <c r="D150" s="470">
        <v>119.4</v>
      </c>
      <c r="E150" s="25">
        <f t="shared" si="21"/>
        <v>102684</v>
      </c>
      <c r="F150" s="13">
        <v>23.9</v>
      </c>
      <c r="G150" s="26">
        <f t="shared" si="22"/>
        <v>20554</v>
      </c>
      <c r="H150" s="480" t="s">
        <v>167</v>
      </c>
      <c r="I150" s="25" t="s">
        <v>167</v>
      </c>
      <c r="J150" s="481" t="s">
        <v>167</v>
      </c>
      <c r="K150" s="26" t="s">
        <v>167</v>
      </c>
      <c r="L150" s="17"/>
      <c r="M150" s="18">
        <v>106.2</v>
      </c>
      <c r="N150" s="19"/>
      <c r="O150" s="12"/>
      <c r="P150" s="18"/>
      <c r="Q150" s="27"/>
      <c r="R150" s="28"/>
      <c r="S150" s="32"/>
      <c r="T150" s="33"/>
      <c r="U150" s="19"/>
      <c r="V150" s="482"/>
    </row>
    <row r="151" spans="1:22" ht="12">
      <c r="A151" s="585" t="s">
        <v>3</v>
      </c>
      <c r="B151" s="609">
        <v>601</v>
      </c>
      <c r="C151" s="46" t="s">
        <v>83</v>
      </c>
      <c r="D151" s="471">
        <v>142.1</v>
      </c>
      <c r="E151" s="34">
        <f t="shared" si="21"/>
        <v>122206</v>
      </c>
      <c r="F151" s="9">
        <v>24</v>
      </c>
      <c r="G151" s="35">
        <f t="shared" si="22"/>
        <v>20640</v>
      </c>
      <c r="H151" s="478">
        <v>145</v>
      </c>
      <c r="I151" s="34">
        <f>H151*860</f>
        <v>124700</v>
      </c>
      <c r="J151" s="475">
        <v>24.5</v>
      </c>
      <c r="K151" s="35">
        <f>J151*860</f>
        <v>21070</v>
      </c>
      <c r="L151" s="36">
        <v>97.9</v>
      </c>
      <c r="M151" s="37">
        <v>97.3</v>
      </c>
      <c r="N151" s="38">
        <v>97.8</v>
      </c>
      <c r="O151" s="8">
        <v>2.7</v>
      </c>
      <c r="P151" s="37" t="s">
        <v>144</v>
      </c>
      <c r="Q151" s="39">
        <v>0.2</v>
      </c>
      <c r="R151" s="40">
        <v>58</v>
      </c>
      <c r="S151" s="43">
        <v>10.2</v>
      </c>
      <c r="T151" s="44">
        <v>11.9</v>
      </c>
      <c r="U151" s="38" t="s">
        <v>167</v>
      </c>
      <c r="V151" s="483">
        <v>0.05909</v>
      </c>
    </row>
    <row r="152" spans="1:22" ht="12.75" thickBot="1">
      <c r="A152" s="586"/>
      <c r="B152" s="592"/>
      <c r="C152" s="472" t="s">
        <v>84</v>
      </c>
      <c r="D152" s="473">
        <v>159.2</v>
      </c>
      <c r="E152" s="171">
        <f t="shared" si="21"/>
        <v>136912</v>
      </c>
      <c r="F152" s="172">
        <v>24.5</v>
      </c>
      <c r="G152" s="173">
        <f t="shared" si="22"/>
        <v>21070</v>
      </c>
      <c r="H152" s="484" t="s">
        <v>167</v>
      </c>
      <c r="I152" s="171" t="s">
        <v>167</v>
      </c>
      <c r="J152" s="485" t="s">
        <v>167</v>
      </c>
      <c r="K152" s="173" t="s">
        <v>167</v>
      </c>
      <c r="L152" s="486"/>
      <c r="M152" s="476">
        <v>103.7</v>
      </c>
      <c r="N152" s="477"/>
      <c r="O152" s="177"/>
      <c r="P152" s="476"/>
      <c r="Q152" s="487"/>
      <c r="R152" s="488"/>
      <c r="S152" s="174"/>
      <c r="T152" s="175"/>
      <c r="U152" s="477"/>
      <c r="V152" s="489"/>
    </row>
    <row r="153" spans="1:22" ht="12">
      <c r="A153" s="586"/>
      <c r="B153" s="591">
        <v>602</v>
      </c>
      <c r="C153" s="46" t="s">
        <v>83</v>
      </c>
      <c r="D153" s="471">
        <v>190.1</v>
      </c>
      <c r="E153" s="34">
        <f t="shared" si="21"/>
        <v>163486</v>
      </c>
      <c r="F153" s="9">
        <v>40.7</v>
      </c>
      <c r="G153" s="35">
        <f t="shared" si="22"/>
        <v>35002</v>
      </c>
      <c r="H153" s="478">
        <v>194</v>
      </c>
      <c r="I153" s="34">
        <f>H153*860</f>
        <v>166840</v>
      </c>
      <c r="J153" s="475">
        <v>41.5</v>
      </c>
      <c r="K153" s="35">
        <f>J153*860</f>
        <v>35690</v>
      </c>
      <c r="L153" s="36">
        <v>97.9</v>
      </c>
      <c r="M153" s="37">
        <v>97.3</v>
      </c>
      <c r="N153" s="38">
        <v>97.8</v>
      </c>
      <c r="O153" s="8">
        <v>2.7</v>
      </c>
      <c r="P153" s="37" t="s">
        <v>144</v>
      </c>
      <c r="Q153" s="39">
        <v>0.2</v>
      </c>
      <c r="R153" s="40">
        <v>58</v>
      </c>
      <c r="S153" s="43">
        <v>10.2</v>
      </c>
      <c r="T153" s="44">
        <v>11.9</v>
      </c>
      <c r="U153" s="38" t="s">
        <v>167</v>
      </c>
      <c r="V153" s="483">
        <v>0.07905</v>
      </c>
    </row>
    <row r="154" spans="1:22" ht="12.75" thickBot="1">
      <c r="A154" s="586"/>
      <c r="B154" s="592"/>
      <c r="C154" s="472" t="s">
        <v>84</v>
      </c>
      <c r="D154" s="473">
        <v>213</v>
      </c>
      <c r="E154" s="171">
        <f t="shared" si="21"/>
        <v>183180</v>
      </c>
      <c r="F154" s="172">
        <v>44.4</v>
      </c>
      <c r="G154" s="173">
        <f t="shared" si="22"/>
        <v>38184</v>
      </c>
      <c r="H154" s="484" t="s">
        <v>167</v>
      </c>
      <c r="I154" s="171" t="s">
        <v>167</v>
      </c>
      <c r="J154" s="485" t="s">
        <v>167</v>
      </c>
      <c r="K154" s="173" t="s">
        <v>167</v>
      </c>
      <c r="L154" s="486"/>
      <c r="M154" s="476">
        <v>103.7</v>
      </c>
      <c r="N154" s="477"/>
      <c r="O154" s="177"/>
      <c r="P154" s="476"/>
      <c r="Q154" s="487"/>
      <c r="R154" s="488"/>
      <c r="S154" s="174"/>
      <c r="T154" s="175"/>
      <c r="U154" s="477"/>
      <c r="V154" s="488"/>
    </row>
    <row r="155" spans="1:22" ht="12">
      <c r="A155" s="586"/>
      <c r="B155" s="591">
        <v>603</v>
      </c>
      <c r="C155" s="46" t="s">
        <v>83</v>
      </c>
      <c r="D155" s="471">
        <v>237.2</v>
      </c>
      <c r="E155" s="34">
        <f t="shared" si="21"/>
        <v>203992</v>
      </c>
      <c r="F155" s="9">
        <v>40.7</v>
      </c>
      <c r="G155" s="35">
        <f t="shared" si="22"/>
        <v>35002</v>
      </c>
      <c r="H155" s="478">
        <v>242</v>
      </c>
      <c r="I155" s="34">
        <f>H155*860</f>
        <v>208120</v>
      </c>
      <c r="J155" s="475">
        <v>41.5</v>
      </c>
      <c r="K155" s="35">
        <f>J155*860</f>
        <v>35690</v>
      </c>
      <c r="L155" s="36">
        <v>97.9</v>
      </c>
      <c r="M155" s="37">
        <v>97.3</v>
      </c>
      <c r="N155" s="38">
        <v>97.8</v>
      </c>
      <c r="O155" s="8">
        <v>2.7</v>
      </c>
      <c r="P155" s="37" t="s">
        <v>144</v>
      </c>
      <c r="Q155" s="39">
        <v>0.2</v>
      </c>
      <c r="R155" s="40">
        <v>58</v>
      </c>
      <c r="S155" s="43">
        <v>10.2</v>
      </c>
      <c r="T155" s="44">
        <v>11.9</v>
      </c>
      <c r="U155" s="38" t="s">
        <v>167</v>
      </c>
      <c r="V155" s="483">
        <v>0.09861</v>
      </c>
    </row>
    <row r="156" spans="1:22" ht="12.75" thickBot="1">
      <c r="A156" s="586"/>
      <c r="B156" s="592"/>
      <c r="C156" s="472" t="s">
        <v>84</v>
      </c>
      <c r="D156" s="473">
        <v>265.7</v>
      </c>
      <c r="E156" s="171">
        <f t="shared" si="21"/>
        <v>228502</v>
      </c>
      <c r="F156" s="172">
        <v>44.4</v>
      </c>
      <c r="G156" s="173">
        <f t="shared" si="22"/>
        <v>38184</v>
      </c>
      <c r="H156" s="484" t="s">
        <v>167</v>
      </c>
      <c r="I156" s="171" t="s">
        <v>167</v>
      </c>
      <c r="J156" s="485" t="s">
        <v>167</v>
      </c>
      <c r="K156" s="173" t="s">
        <v>167</v>
      </c>
      <c r="L156" s="486"/>
      <c r="M156" s="476">
        <v>103.7</v>
      </c>
      <c r="N156" s="477"/>
      <c r="O156" s="177"/>
      <c r="P156" s="476"/>
      <c r="Q156" s="487"/>
      <c r="R156" s="488"/>
      <c r="S156" s="174"/>
      <c r="T156" s="175"/>
      <c r="U156" s="477"/>
      <c r="V156" s="489"/>
    </row>
    <row r="157" spans="1:22" ht="12">
      <c r="A157" s="586"/>
      <c r="B157" s="591">
        <v>604</v>
      </c>
      <c r="C157" s="46" t="s">
        <v>83</v>
      </c>
      <c r="D157" s="471">
        <v>285.2</v>
      </c>
      <c r="E157" s="34">
        <f t="shared" si="21"/>
        <v>245272</v>
      </c>
      <c r="F157" s="9">
        <v>40.7</v>
      </c>
      <c r="G157" s="35">
        <f t="shared" si="22"/>
        <v>35002</v>
      </c>
      <c r="H157" s="478">
        <v>291</v>
      </c>
      <c r="I157" s="34">
        <f>H157*860</f>
        <v>250260</v>
      </c>
      <c r="J157" s="475">
        <v>41.5</v>
      </c>
      <c r="K157" s="35">
        <f>J157*860</f>
        <v>35690</v>
      </c>
      <c r="L157" s="36">
        <v>97.9</v>
      </c>
      <c r="M157" s="37">
        <v>97.3</v>
      </c>
      <c r="N157" s="38">
        <v>97.8</v>
      </c>
      <c r="O157" s="8">
        <v>2.7</v>
      </c>
      <c r="P157" s="37" t="s">
        <v>144</v>
      </c>
      <c r="Q157" s="39">
        <v>0.2</v>
      </c>
      <c r="R157" s="40">
        <v>58</v>
      </c>
      <c r="S157" s="43">
        <v>10.2</v>
      </c>
      <c r="T157" s="44">
        <v>11.9</v>
      </c>
      <c r="U157" s="38" t="s">
        <v>167</v>
      </c>
      <c r="V157" s="483">
        <v>0.11858</v>
      </c>
    </row>
    <row r="158" spans="1:22" ht="12.75" thickBot="1">
      <c r="A158" s="586"/>
      <c r="B158" s="592"/>
      <c r="C158" s="472" t="s">
        <v>84</v>
      </c>
      <c r="D158" s="473">
        <v>319.5</v>
      </c>
      <c r="E158" s="171">
        <f t="shared" si="21"/>
        <v>274770</v>
      </c>
      <c r="F158" s="172">
        <v>44.4</v>
      </c>
      <c r="G158" s="173">
        <f t="shared" si="22"/>
        <v>38184</v>
      </c>
      <c r="H158" s="484" t="s">
        <v>167</v>
      </c>
      <c r="I158" s="171" t="s">
        <v>167</v>
      </c>
      <c r="J158" s="485" t="s">
        <v>167</v>
      </c>
      <c r="K158" s="173" t="s">
        <v>167</v>
      </c>
      <c r="L158" s="486"/>
      <c r="M158" s="476">
        <v>103.7</v>
      </c>
      <c r="N158" s="477"/>
      <c r="O158" s="177"/>
      <c r="P158" s="476"/>
      <c r="Q158" s="487"/>
      <c r="R158" s="488"/>
      <c r="S158" s="174"/>
      <c r="T158" s="175"/>
      <c r="U158" s="477"/>
      <c r="V158" s="489"/>
    </row>
    <row r="159" spans="1:22" ht="12">
      <c r="A159" s="586"/>
      <c r="B159" s="591" t="s">
        <v>75</v>
      </c>
      <c r="C159" s="46" t="s">
        <v>83</v>
      </c>
      <c r="D159" s="471">
        <v>342.2</v>
      </c>
      <c r="E159" s="34">
        <f t="shared" si="21"/>
        <v>294292</v>
      </c>
      <c r="F159" s="9">
        <v>79</v>
      </c>
      <c r="G159" s="35">
        <f t="shared" si="22"/>
        <v>67940</v>
      </c>
      <c r="H159" s="478">
        <v>349</v>
      </c>
      <c r="I159" s="34">
        <f>H159*860</f>
        <v>300140</v>
      </c>
      <c r="J159" s="475">
        <v>80.5</v>
      </c>
      <c r="K159" s="35">
        <f>J159*860</f>
        <v>69230</v>
      </c>
      <c r="L159" s="36">
        <v>97.9</v>
      </c>
      <c r="M159" s="37">
        <v>97.3</v>
      </c>
      <c r="N159" s="38">
        <v>98.9</v>
      </c>
      <c r="O159" s="8">
        <v>2.7</v>
      </c>
      <c r="P159" s="37" t="s">
        <v>144</v>
      </c>
      <c r="Q159" s="39">
        <v>0.2</v>
      </c>
      <c r="R159" s="40">
        <v>58</v>
      </c>
      <c r="S159" s="43">
        <v>10.2</v>
      </c>
      <c r="T159" s="44">
        <v>11.9</v>
      </c>
      <c r="U159" s="38" t="s">
        <v>167</v>
      </c>
      <c r="V159" s="483">
        <v>0.14221</v>
      </c>
    </row>
    <row r="160" spans="1:22" ht="12.75" thickBot="1">
      <c r="A160" s="586"/>
      <c r="B160" s="592"/>
      <c r="C160" s="472" t="s">
        <v>84</v>
      </c>
      <c r="D160" s="473">
        <v>362</v>
      </c>
      <c r="E160" s="171">
        <f t="shared" si="21"/>
        <v>311320</v>
      </c>
      <c r="F160" s="172">
        <v>86.1</v>
      </c>
      <c r="G160" s="173">
        <f t="shared" si="22"/>
        <v>74046</v>
      </c>
      <c r="H160" s="484"/>
      <c r="I160" s="171"/>
      <c r="J160" s="485"/>
      <c r="K160" s="173"/>
      <c r="L160" s="486"/>
      <c r="M160" s="476">
        <v>103.7</v>
      </c>
      <c r="N160" s="477"/>
      <c r="O160" s="177"/>
      <c r="P160" s="476"/>
      <c r="Q160" s="487"/>
      <c r="R160" s="488"/>
      <c r="S160" s="174"/>
      <c r="T160" s="175"/>
      <c r="U160" s="477"/>
      <c r="V160" s="489"/>
    </row>
    <row r="161" spans="1:22" ht="12">
      <c r="A161" s="586"/>
      <c r="B161" s="591">
        <v>605</v>
      </c>
      <c r="C161" s="46" t="s">
        <v>83</v>
      </c>
      <c r="D161" s="471">
        <v>384.5</v>
      </c>
      <c r="E161" s="34">
        <f t="shared" si="21"/>
        <v>330670</v>
      </c>
      <c r="F161" s="9">
        <v>79</v>
      </c>
      <c r="G161" s="35">
        <f t="shared" si="22"/>
        <v>67940</v>
      </c>
      <c r="H161" s="478">
        <v>388</v>
      </c>
      <c r="I161" s="34">
        <f>H161*860</f>
        <v>333680</v>
      </c>
      <c r="J161" s="475">
        <v>80.5</v>
      </c>
      <c r="K161" s="35">
        <f>J161*860</f>
        <v>69230</v>
      </c>
      <c r="L161" s="36">
        <v>97.9</v>
      </c>
      <c r="M161" s="37">
        <v>97.3</v>
      </c>
      <c r="N161" s="38">
        <v>98.9</v>
      </c>
      <c r="O161" s="8">
        <v>2.7</v>
      </c>
      <c r="P161" s="37" t="s">
        <v>144</v>
      </c>
      <c r="Q161" s="39">
        <v>0.2</v>
      </c>
      <c r="R161" s="40">
        <v>58</v>
      </c>
      <c r="S161" s="43">
        <v>10.2</v>
      </c>
      <c r="T161" s="44">
        <v>11.9</v>
      </c>
      <c r="U161" s="38" t="s">
        <v>167</v>
      </c>
      <c r="V161" s="483">
        <v>0.1581</v>
      </c>
    </row>
    <row r="162" spans="1:22" ht="12.75" thickBot="1">
      <c r="A162" s="586"/>
      <c r="B162" s="592"/>
      <c r="C162" s="472" t="s">
        <v>84</v>
      </c>
      <c r="D162" s="473">
        <v>426</v>
      </c>
      <c r="E162" s="171">
        <f t="shared" si="21"/>
        <v>366360</v>
      </c>
      <c r="F162" s="172">
        <v>86.1</v>
      </c>
      <c r="G162" s="173">
        <f t="shared" si="22"/>
        <v>74046</v>
      </c>
      <c r="H162" s="484" t="s">
        <v>167</v>
      </c>
      <c r="I162" s="171" t="s">
        <v>167</v>
      </c>
      <c r="J162" s="485" t="s">
        <v>167</v>
      </c>
      <c r="K162" s="173" t="s">
        <v>167</v>
      </c>
      <c r="L162" s="486"/>
      <c r="M162" s="476">
        <v>103.7</v>
      </c>
      <c r="N162" s="477"/>
      <c r="O162" s="177"/>
      <c r="P162" s="476"/>
      <c r="Q162" s="487"/>
      <c r="R162" s="488"/>
      <c r="S162" s="174"/>
      <c r="T162" s="175"/>
      <c r="U162" s="477"/>
      <c r="V162" s="489"/>
    </row>
    <row r="163" spans="1:22" ht="12">
      <c r="A163" s="586"/>
      <c r="B163" s="591">
        <v>606</v>
      </c>
      <c r="C163" s="46" t="s">
        <v>83</v>
      </c>
      <c r="D163" s="471">
        <v>480.6</v>
      </c>
      <c r="E163" s="34">
        <f>D163*860</f>
        <v>413316</v>
      </c>
      <c r="F163" s="9">
        <v>79</v>
      </c>
      <c r="G163" s="35">
        <f>F163*860</f>
        <v>67940</v>
      </c>
      <c r="H163" s="478">
        <v>485</v>
      </c>
      <c r="I163" s="34">
        <f>H163*860</f>
        <v>417100</v>
      </c>
      <c r="J163" s="475">
        <v>80.5</v>
      </c>
      <c r="K163" s="35">
        <f>J163*860</f>
        <v>69230</v>
      </c>
      <c r="L163" s="36">
        <v>97.9</v>
      </c>
      <c r="M163" s="37">
        <v>97.3</v>
      </c>
      <c r="N163" s="38">
        <v>98.9</v>
      </c>
      <c r="O163" s="8">
        <v>2.7</v>
      </c>
      <c r="P163" s="37" t="s">
        <v>144</v>
      </c>
      <c r="Q163" s="39">
        <v>0.2</v>
      </c>
      <c r="R163" s="40">
        <v>58</v>
      </c>
      <c r="S163" s="43">
        <v>10.2</v>
      </c>
      <c r="T163" s="44">
        <v>11.9</v>
      </c>
      <c r="U163" s="38" t="s">
        <v>167</v>
      </c>
      <c r="V163" s="483">
        <v>0.19763</v>
      </c>
    </row>
    <row r="164" spans="1:22" ht="12.75" thickBot="1">
      <c r="A164" s="586"/>
      <c r="B164" s="592"/>
      <c r="C164" s="472" t="s">
        <v>84</v>
      </c>
      <c r="D164" s="473">
        <v>532.5</v>
      </c>
      <c r="E164" s="171">
        <f>D164*860</f>
        <v>457950</v>
      </c>
      <c r="F164" s="172">
        <v>86.1</v>
      </c>
      <c r="G164" s="173">
        <f>F164*860</f>
        <v>74046</v>
      </c>
      <c r="H164" s="484" t="s">
        <v>167</v>
      </c>
      <c r="I164" s="171" t="s">
        <v>167</v>
      </c>
      <c r="J164" s="485" t="s">
        <v>167</v>
      </c>
      <c r="K164" s="173" t="s">
        <v>167</v>
      </c>
      <c r="L164" s="486"/>
      <c r="M164" s="476">
        <v>103.7</v>
      </c>
      <c r="N164" s="477"/>
      <c r="O164" s="177"/>
      <c r="P164" s="476"/>
      <c r="Q164" s="487"/>
      <c r="R164" s="488"/>
      <c r="S164" s="174"/>
      <c r="T164" s="175"/>
      <c r="U164" s="477"/>
      <c r="V164" s="488"/>
    </row>
    <row r="165" spans="1:22" ht="12">
      <c r="A165" s="586"/>
      <c r="B165" s="591">
        <v>607</v>
      </c>
      <c r="C165" s="46" t="s">
        <v>83</v>
      </c>
      <c r="D165" s="471">
        <v>545.1</v>
      </c>
      <c r="E165" s="34">
        <f>D165*860</f>
        <v>468786</v>
      </c>
      <c r="F165" s="9">
        <v>79</v>
      </c>
      <c r="G165" s="35">
        <f>F165*860</f>
        <v>67940</v>
      </c>
      <c r="H165" s="478">
        <v>550</v>
      </c>
      <c r="I165" s="34">
        <f>H165*860</f>
        <v>473000</v>
      </c>
      <c r="J165" s="475">
        <v>80.5</v>
      </c>
      <c r="K165" s="35">
        <f>J165*860</f>
        <v>69230</v>
      </c>
      <c r="L165" s="36">
        <v>97.9</v>
      </c>
      <c r="M165" s="37">
        <v>97.3</v>
      </c>
      <c r="N165" s="38">
        <v>98.9</v>
      </c>
      <c r="O165" s="8">
        <v>2.7</v>
      </c>
      <c r="P165" s="37" t="s">
        <v>144</v>
      </c>
      <c r="Q165" s="39">
        <v>0.2</v>
      </c>
      <c r="R165" s="40">
        <v>58</v>
      </c>
      <c r="S165" s="43">
        <v>10.2</v>
      </c>
      <c r="T165" s="44">
        <v>11.9</v>
      </c>
      <c r="U165" s="38" t="s">
        <v>167</v>
      </c>
      <c r="V165" s="483">
        <v>0.22412</v>
      </c>
    </row>
    <row r="166" spans="1:22" ht="12.75" thickBot="1">
      <c r="A166" s="587"/>
      <c r="B166" s="608"/>
      <c r="C166" s="472" t="s">
        <v>84</v>
      </c>
      <c r="D166" s="473">
        <v>603.9</v>
      </c>
      <c r="E166" s="171">
        <f>D166*860</f>
        <v>519354</v>
      </c>
      <c r="F166" s="172">
        <v>86.1</v>
      </c>
      <c r="G166" s="173">
        <f>F166*860</f>
        <v>74046</v>
      </c>
      <c r="H166" s="484" t="s">
        <v>167</v>
      </c>
      <c r="I166" s="171" t="s">
        <v>167</v>
      </c>
      <c r="J166" s="485" t="s">
        <v>167</v>
      </c>
      <c r="K166" s="173" t="s">
        <v>167</v>
      </c>
      <c r="L166" s="486"/>
      <c r="M166" s="476">
        <v>103.7</v>
      </c>
      <c r="N166" s="477"/>
      <c r="O166" s="177"/>
      <c r="P166" s="476"/>
      <c r="Q166" s="487"/>
      <c r="R166" s="488"/>
      <c r="S166" s="174"/>
      <c r="T166" s="175"/>
      <c r="U166" s="477"/>
      <c r="V166" s="490"/>
    </row>
    <row r="167" spans="1:22" ht="12">
      <c r="A167" s="588" t="s">
        <v>81</v>
      </c>
      <c r="B167" s="563">
        <v>75</v>
      </c>
      <c r="C167" s="46" t="s">
        <v>83</v>
      </c>
      <c r="D167" s="466">
        <v>67.7</v>
      </c>
      <c r="E167" s="34">
        <f aca="true" t="shared" si="23" ref="E167:E218">D167*860</f>
        <v>58222</v>
      </c>
      <c r="F167" s="9">
        <v>33.8</v>
      </c>
      <c r="G167" s="35">
        <f>F167*860</f>
        <v>29067.999999999996</v>
      </c>
      <c r="H167" s="43">
        <v>69.8</v>
      </c>
      <c r="I167" s="34">
        <f>H167*860</f>
        <v>60028</v>
      </c>
      <c r="J167" s="44">
        <v>34.6</v>
      </c>
      <c r="K167" s="35">
        <f>J167*860</f>
        <v>29756</v>
      </c>
      <c r="L167" s="72">
        <v>97.5</v>
      </c>
      <c r="M167" s="44">
        <v>97</v>
      </c>
      <c r="N167" s="73">
        <v>97.8</v>
      </c>
      <c r="O167" s="72">
        <v>2.5</v>
      </c>
      <c r="P167" s="71" t="s">
        <v>0</v>
      </c>
      <c r="Q167" s="73">
        <v>0.5</v>
      </c>
      <c r="R167" s="72">
        <v>60</v>
      </c>
      <c r="S167" s="71" t="s">
        <v>56</v>
      </c>
      <c r="T167" s="71" t="s">
        <v>58</v>
      </c>
      <c r="U167" s="73" t="s">
        <v>167</v>
      </c>
      <c r="V167" s="85">
        <v>0.0302</v>
      </c>
    </row>
    <row r="168" spans="1:22" ht="12.75" thickBot="1">
      <c r="A168" s="589"/>
      <c r="B168" s="561"/>
      <c r="C168" s="45" t="s">
        <v>84</v>
      </c>
      <c r="D168" s="491">
        <v>75</v>
      </c>
      <c r="E168" s="16">
        <f t="shared" si="23"/>
        <v>64500</v>
      </c>
      <c r="F168" s="23">
        <v>37.5</v>
      </c>
      <c r="G168" s="24">
        <f aca="true" t="shared" si="24" ref="G168:G218">F168*860</f>
        <v>32250</v>
      </c>
      <c r="H168" s="51">
        <v>69.8</v>
      </c>
      <c r="I168" s="16">
        <f aca="true" t="shared" si="25" ref="I168:I194">H168*860</f>
        <v>60028</v>
      </c>
      <c r="J168" s="55">
        <v>34.6</v>
      </c>
      <c r="K168" s="24">
        <f aca="true" t="shared" si="26" ref="K168:K180">J168*860</f>
        <v>29756</v>
      </c>
      <c r="L168" s="50">
        <v>98.7</v>
      </c>
      <c r="M168" s="55">
        <v>107.5</v>
      </c>
      <c r="N168" s="49">
        <v>108.5</v>
      </c>
      <c r="O168" s="50">
        <v>1.3</v>
      </c>
      <c r="P168" s="48" t="s">
        <v>0</v>
      </c>
      <c r="Q168" s="49">
        <v>0.5</v>
      </c>
      <c r="R168" s="50">
        <v>30</v>
      </c>
      <c r="S168" s="48" t="s">
        <v>56</v>
      </c>
      <c r="T168" s="48" t="s">
        <v>58</v>
      </c>
      <c r="U168" s="49" t="s">
        <v>167</v>
      </c>
      <c r="V168" s="52">
        <v>0.03</v>
      </c>
    </row>
    <row r="169" spans="1:22" ht="12">
      <c r="A169" s="589"/>
      <c r="B169" s="556">
        <v>90</v>
      </c>
      <c r="C169" s="46" t="s">
        <v>83</v>
      </c>
      <c r="D169" s="492">
        <v>81.2</v>
      </c>
      <c r="E169" s="74">
        <f t="shared" si="23"/>
        <v>69832</v>
      </c>
      <c r="F169" s="145">
        <v>40.6</v>
      </c>
      <c r="G169" s="76">
        <f t="shared" si="24"/>
        <v>34916</v>
      </c>
      <c r="H169" s="125">
        <v>83.7</v>
      </c>
      <c r="I169" s="74">
        <f t="shared" si="25"/>
        <v>71982</v>
      </c>
      <c r="J169" s="78">
        <v>41.5</v>
      </c>
      <c r="K169" s="76">
        <f t="shared" si="26"/>
        <v>35690</v>
      </c>
      <c r="L169" s="77">
        <v>97.5</v>
      </c>
      <c r="M169" s="78">
        <v>97</v>
      </c>
      <c r="N169" s="79">
        <v>97.8</v>
      </c>
      <c r="O169" s="77">
        <v>2.5</v>
      </c>
      <c r="P169" s="75" t="s">
        <v>0</v>
      </c>
      <c r="Q169" s="79">
        <v>0.5</v>
      </c>
      <c r="R169" s="77">
        <v>60</v>
      </c>
      <c r="S169" s="75" t="s">
        <v>56</v>
      </c>
      <c r="T169" s="75" t="s">
        <v>58</v>
      </c>
      <c r="U169" s="79" t="s">
        <v>167</v>
      </c>
      <c r="V169" s="86">
        <v>0.036</v>
      </c>
    </row>
    <row r="170" spans="1:22" ht="12.75" thickBot="1">
      <c r="A170" s="589"/>
      <c r="B170" s="561"/>
      <c r="C170" s="45" t="s">
        <v>84</v>
      </c>
      <c r="D170" s="491">
        <v>90</v>
      </c>
      <c r="E170" s="16">
        <f t="shared" si="23"/>
        <v>77400</v>
      </c>
      <c r="F170" s="23">
        <v>45</v>
      </c>
      <c r="G170" s="24">
        <f t="shared" si="24"/>
        <v>38700</v>
      </c>
      <c r="H170" s="51">
        <v>83.7</v>
      </c>
      <c r="I170" s="16">
        <f t="shared" si="25"/>
        <v>71982</v>
      </c>
      <c r="J170" s="55">
        <v>41.5</v>
      </c>
      <c r="K170" s="24">
        <f t="shared" si="26"/>
        <v>35690</v>
      </c>
      <c r="L170" s="50">
        <v>98.7</v>
      </c>
      <c r="M170" s="55">
        <v>107.5</v>
      </c>
      <c r="N170" s="49">
        <v>108.5</v>
      </c>
      <c r="O170" s="50">
        <v>1.3</v>
      </c>
      <c r="P170" s="48" t="s">
        <v>0</v>
      </c>
      <c r="Q170" s="49">
        <v>0.5</v>
      </c>
      <c r="R170" s="50">
        <v>30</v>
      </c>
      <c r="S170" s="48" t="s">
        <v>56</v>
      </c>
      <c r="T170" s="48" t="s">
        <v>58</v>
      </c>
      <c r="U170" s="49" t="s">
        <v>167</v>
      </c>
      <c r="V170" s="52">
        <v>0.036</v>
      </c>
    </row>
    <row r="171" spans="1:22" ht="12">
      <c r="A171" s="589"/>
      <c r="B171" s="556">
        <v>120</v>
      </c>
      <c r="C171" s="46" t="s">
        <v>83</v>
      </c>
      <c r="D171" s="492">
        <v>108.2</v>
      </c>
      <c r="E171" s="74">
        <f t="shared" si="23"/>
        <v>93052</v>
      </c>
      <c r="F171" s="145">
        <v>54.1</v>
      </c>
      <c r="G171" s="76">
        <f t="shared" si="24"/>
        <v>46526</v>
      </c>
      <c r="H171" s="125">
        <v>112.2</v>
      </c>
      <c r="I171" s="74">
        <f t="shared" si="25"/>
        <v>96492</v>
      </c>
      <c r="J171" s="78">
        <v>55.3</v>
      </c>
      <c r="K171" s="76">
        <f t="shared" si="26"/>
        <v>47558</v>
      </c>
      <c r="L171" s="77">
        <v>97.5</v>
      </c>
      <c r="M171" s="78">
        <v>96.5</v>
      </c>
      <c r="N171" s="79">
        <v>97.8</v>
      </c>
      <c r="O171" s="77">
        <v>2.5</v>
      </c>
      <c r="P171" s="75" t="s">
        <v>0</v>
      </c>
      <c r="Q171" s="79">
        <v>0.5</v>
      </c>
      <c r="R171" s="77">
        <v>60</v>
      </c>
      <c r="S171" s="75" t="s">
        <v>56</v>
      </c>
      <c r="T171" s="75" t="s">
        <v>58</v>
      </c>
      <c r="U171" s="79" t="s">
        <v>167</v>
      </c>
      <c r="V171" s="86">
        <v>0.049</v>
      </c>
    </row>
    <row r="172" spans="1:22" ht="12.75" thickBot="1">
      <c r="A172" s="589"/>
      <c r="B172" s="561"/>
      <c r="C172" s="45" t="s">
        <v>84</v>
      </c>
      <c r="D172" s="491">
        <v>120</v>
      </c>
      <c r="E172" s="16">
        <f t="shared" si="23"/>
        <v>103200</v>
      </c>
      <c r="F172" s="23">
        <v>60</v>
      </c>
      <c r="G172" s="24">
        <f t="shared" si="24"/>
        <v>51600</v>
      </c>
      <c r="H172" s="51">
        <v>112.2</v>
      </c>
      <c r="I172" s="16">
        <f t="shared" si="25"/>
        <v>96492</v>
      </c>
      <c r="J172" s="55">
        <v>55.3</v>
      </c>
      <c r="K172" s="24">
        <f t="shared" si="26"/>
        <v>47558</v>
      </c>
      <c r="L172" s="50">
        <v>98.7</v>
      </c>
      <c r="M172" s="55">
        <v>107</v>
      </c>
      <c r="N172" s="49">
        <v>108.5</v>
      </c>
      <c r="O172" s="50">
        <v>1.3</v>
      </c>
      <c r="P172" s="48" t="s">
        <v>0</v>
      </c>
      <c r="Q172" s="49">
        <v>0.5</v>
      </c>
      <c r="R172" s="50">
        <v>30</v>
      </c>
      <c r="S172" s="48" t="s">
        <v>56</v>
      </c>
      <c r="T172" s="48" t="s">
        <v>58</v>
      </c>
      <c r="U172" s="49" t="s">
        <v>167</v>
      </c>
      <c r="V172" s="52">
        <v>0.049</v>
      </c>
    </row>
    <row r="173" spans="1:22" ht="12">
      <c r="A173" s="589"/>
      <c r="B173" s="556">
        <v>160</v>
      </c>
      <c r="C173" s="46" t="s">
        <v>83</v>
      </c>
      <c r="D173" s="492">
        <v>144.3</v>
      </c>
      <c r="E173" s="74">
        <f t="shared" si="23"/>
        <v>124098.00000000001</v>
      </c>
      <c r="F173" s="145">
        <v>72.1</v>
      </c>
      <c r="G173" s="76">
        <f t="shared" si="24"/>
        <v>62005.99999999999</v>
      </c>
      <c r="H173" s="125">
        <v>149.5</v>
      </c>
      <c r="I173" s="74">
        <f t="shared" si="25"/>
        <v>128570</v>
      </c>
      <c r="J173" s="78">
        <v>73.7</v>
      </c>
      <c r="K173" s="76">
        <f t="shared" si="26"/>
        <v>63382</v>
      </c>
      <c r="L173" s="77">
        <v>97.5</v>
      </c>
      <c r="M173" s="78">
        <v>96.5</v>
      </c>
      <c r="N173" s="79">
        <v>97.8</v>
      </c>
      <c r="O173" s="77">
        <v>2.5</v>
      </c>
      <c r="P173" s="75" t="s">
        <v>0</v>
      </c>
      <c r="Q173" s="79">
        <v>0.5</v>
      </c>
      <c r="R173" s="77">
        <v>60</v>
      </c>
      <c r="S173" s="75" t="s">
        <v>56</v>
      </c>
      <c r="T173" s="75" t="s">
        <v>58</v>
      </c>
      <c r="U173" s="79" t="s">
        <v>167</v>
      </c>
      <c r="V173" s="86">
        <v>0.065</v>
      </c>
    </row>
    <row r="174" spans="1:22" ht="12.75" thickBot="1">
      <c r="A174" s="589"/>
      <c r="B174" s="561"/>
      <c r="C174" s="45" t="s">
        <v>84</v>
      </c>
      <c r="D174" s="491">
        <v>160</v>
      </c>
      <c r="E174" s="16">
        <f t="shared" si="23"/>
        <v>137600</v>
      </c>
      <c r="F174" s="23">
        <v>80</v>
      </c>
      <c r="G174" s="24">
        <f t="shared" si="24"/>
        <v>68800</v>
      </c>
      <c r="H174" s="51">
        <v>149.5</v>
      </c>
      <c r="I174" s="16">
        <f t="shared" si="25"/>
        <v>128570</v>
      </c>
      <c r="J174" s="55">
        <v>73.7</v>
      </c>
      <c r="K174" s="24">
        <f t="shared" si="26"/>
        <v>63382</v>
      </c>
      <c r="L174" s="50">
        <v>98.7</v>
      </c>
      <c r="M174" s="55">
        <v>107</v>
      </c>
      <c r="N174" s="49">
        <v>108.5</v>
      </c>
      <c r="O174" s="50">
        <v>1.3</v>
      </c>
      <c r="P174" s="48" t="s">
        <v>0</v>
      </c>
      <c r="Q174" s="49">
        <v>0.5</v>
      </c>
      <c r="R174" s="50">
        <v>30</v>
      </c>
      <c r="S174" s="48" t="s">
        <v>56</v>
      </c>
      <c r="T174" s="48" t="s">
        <v>58</v>
      </c>
      <c r="U174" s="49" t="s">
        <v>167</v>
      </c>
      <c r="V174" s="52">
        <v>0.065</v>
      </c>
    </row>
    <row r="175" spans="1:22" ht="12">
      <c r="A175" s="589"/>
      <c r="B175" s="556">
        <v>220</v>
      </c>
      <c r="C175" s="46" t="s">
        <v>83</v>
      </c>
      <c r="D175" s="492">
        <v>198.5</v>
      </c>
      <c r="E175" s="74">
        <f t="shared" si="23"/>
        <v>170710</v>
      </c>
      <c r="F175" s="145">
        <v>99.2</v>
      </c>
      <c r="G175" s="76">
        <f t="shared" si="24"/>
        <v>85312</v>
      </c>
      <c r="H175" s="125">
        <v>204.7</v>
      </c>
      <c r="I175" s="74">
        <f t="shared" si="25"/>
        <v>176042</v>
      </c>
      <c r="J175" s="78">
        <v>101.4</v>
      </c>
      <c r="K175" s="76">
        <f t="shared" si="26"/>
        <v>87204</v>
      </c>
      <c r="L175" s="77">
        <v>97.5</v>
      </c>
      <c r="M175" s="78">
        <v>97</v>
      </c>
      <c r="N175" s="79">
        <v>97.8</v>
      </c>
      <c r="O175" s="77">
        <v>2.5</v>
      </c>
      <c r="P175" s="75" t="s">
        <v>0</v>
      </c>
      <c r="Q175" s="79">
        <v>0.5</v>
      </c>
      <c r="R175" s="77">
        <v>60</v>
      </c>
      <c r="S175" s="75" t="s">
        <v>56</v>
      </c>
      <c r="T175" s="75" t="s">
        <v>58</v>
      </c>
      <c r="U175" s="79" t="s">
        <v>167</v>
      </c>
      <c r="V175" s="86">
        <v>0.089</v>
      </c>
    </row>
    <row r="176" spans="1:22" ht="12.75" thickBot="1">
      <c r="A176" s="589"/>
      <c r="B176" s="561"/>
      <c r="C176" s="45" t="s">
        <v>84</v>
      </c>
      <c r="D176" s="491">
        <v>220</v>
      </c>
      <c r="E176" s="16">
        <f t="shared" si="23"/>
        <v>189200</v>
      </c>
      <c r="F176" s="23">
        <v>110</v>
      </c>
      <c r="G176" s="24">
        <f t="shared" si="24"/>
        <v>94600</v>
      </c>
      <c r="H176" s="51">
        <v>204.7</v>
      </c>
      <c r="I176" s="16">
        <f t="shared" si="25"/>
        <v>176042</v>
      </c>
      <c r="J176" s="55">
        <v>101.4</v>
      </c>
      <c r="K176" s="24">
        <f t="shared" si="26"/>
        <v>87204</v>
      </c>
      <c r="L176" s="50">
        <v>98.7</v>
      </c>
      <c r="M176" s="55">
        <v>107.5</v>
      </c>
      <c r="N176" s="49">
        <v>108.5</v>
      </c>
      <c r="O176" s="50">
        <v>1.3</v>
      </c>
      <c r="P176" s="48" t="s">
        <v>0</v>
      </c>
      <c r="Q176" s="49">
        <v>0.5</v>
      </c>
      <c r="R176" s="50">
        <v>30</v>
      </c>
      <c r="S176" s="48" t="s">
        <v>56</v>
      </c>
      <c r="T176" s="48" t="s">
        <v>58</v>
      </c>
      <c r="U176" s="49" t="s">
        <v>167</v>
      </c>
      <c r="V176" s="52">
        <v>0.089</v>
      </c>
    </row>
    <row r="177" spans="1:22" ht="12">
      <c r="A177" s="589"/>
      <c r="B177" s="556">
        <v>270</v>
      </c>
      <c r="C177" s="46" t="s">
        <v>83</v>
      </c>
      <c r="D177" s="492">
        <v>243.6</v>
      </c>
      <c r="E177" s="74">
        <f t="shared" si="23"/>
        <v>209496</v>
      </c>
      <c r="F177" s="145">
        <v>121.7</v>
      </c>
      <c r="G177" s="76">
        <f t="shared" si="24"/>
        <v>104662</v>
      </c>
      <c r="H177" s="125">
        <v>251.2</v>
      </c>
      <c r="I177" s="74">
        <f t="shared" si="25"/>
        <v>216032</v>
      </c>
      <c r="J177" s="78">
        <v>12.4</v>
      </c>
      <c r="K177" s="76">
        <f t="shared" si="26"/>
        <v>10664</v>
      </c>
      <c r="L177" s="77">
        <v>97.5</v>
      </c>
      <c r="M177" s="78">
        <v>97</v>
      </c>
      <c r="N177" s="79">
        <v>97.8</v>
      </c>
      <c r="O177" s="77">
        <v>2.5</v>
      </c>
      <c r="P177" s="75" t="s">
        <v>0</v>
      </c>
      <c r="Q177" s="79">
        <v>0.5</v>
      </c>
      <c r="R177" s="77">
        <v>60</v>
      </c>
      <c r="S177" s="75" t="s">
        <v>56</v>
      </c>
      <c r="T177" s="75" t="s">
        <v>58</v>
      </c>
      <c r="U177" s="79" t="s">
        <v>167</v>
      </c>
      <c r="V177" s="86">
        <v>0.109</v>
      </c>
    </row>
    <row r="178" spans="1:22" ht="12.75" thickBot="1">
      <c r="A178" s="589"/>
      <c r="B178" s="561"/>
      <c r="C178" s="45" t="s">
        <v>84</v>
      </c>
      <c r="D178" s="491">
        <v>270</v>
      </c>
      <c r="E178" s="16">
        <f t="shared" si="23"/>
        <v>232200</v>
      </c>
      <c r="F178" s="23">
        <v>135</v>
      </c>
      <c r="G178" s="24">
        <f t="shared" si="24"/>
        <v>116100</v>
      </c>
      <c r="H178" s="51">
        <v>251.2</v>
      </c>
      <c r="I178" s="16">
        <f t="shared" si="25"/>
        <v>216032</v>
      </c>
      <c r="J178" s="55">
        <v>124.4</v>
      </c>
      <c r="K178" s="24">
        <f t="shared" si="26"/>
        <v>106984</v>
      </c>
      <c r="L178" s="50">
        <v>98.7</v>
      </c>
      <c r="M178" s="55">
        <v>107.5</v>
      </c>
      <c r="N178" s="49">
        <v>108.5</v>
      </c>
      <c r="O178" s="50">
        <v>1.3</v>
      </c>
      <c r="P178" s="48" t="s">
        <v>0</v>
      </c>
      <c r="Q178" s="49">
        <v>0.5</v>
      </c>
      <c r="R178" s="50">
        <v>30</v>
      </c>
      <c r="S178" s="48" t="s">
        <v>56</v>
      </c>
      <c r="T178" s="48" t="s">
        <v>58</v>
      </c>
      <c r="U178" s="49" t="s">
        <v>167</v>
      </c>
      <c r="V178" s="52">
        <v>0.109</v>
      </c>
    </row>
    <row r="179" spans="1:22" ht="12">
      <c r="A179" s="589"/>
      <c r="B179" s="556">
        <v>320</v>
      </c>
      <c r="C179" s="46" t="s">
        <v>83</v>
      </c>
      <c r="D179" s="492">
        <v>290.1</v>
      </c>
      <c r="E179" s="74">
        <f t="shared" si="23"/>
        <v>249486.00000000003</v>
      </c>
      <c r="F179" s="145">
        <v>144.2</v>
      </c>
      <c r="G179" s="76">
        <f t="shared" si="24"/>
        <v>124011.99999999999</v>
      </c>
      <c r="H179" s="125">
        <v>299.1</v>
      </c>
      <c r="I179" s="74">
        <f t="shared" si="25"/>
        <v>257226.00000000003</v>
      </c>
      <c r="J179" s="78">
        <v>147.5</v>
      </c>
      <c r="K179" s="76">
        <f t="shared" si="26"/>
        <v>126850</v>
      </c>
      <c r="L179" s="77">
        <v>97.5</v>
      </c>
      <c r="M179" s="78">
        <v>97</v>
      </c>
      <c r="N179" s="79">
        <v>97.8</v>
      </c>
      <c r="O179" s="77">
        <v>2.5</v>
      </c>
      <c r="P179" s="75" t="s">
        <v>0</v>
      </c>
      <c r="Q179" s="79">
        <v>0.5</v>
      </c>
      <c r="R179" s="77">
        <v>60</v>
      </c>
      <c r="S179" s="75" t="s">
        <v>56</v>
      </c>
      <c r="T179" s="75" t="s">
        <v>58</v>
      </c>
      <c r="U179" s="79" t="s">
        <v>167</v>
      </c>
      <c r="V179" s="86">
        <v>0.129</v>
      </c>
    </row>
    <row r="180" spans="1:22" ht="12.75" thickBot="1">
      <c r="A180" s="590"/>
      <c r="B180" s="562"/>
      <c r="C180" s="45" t="s">
        <v>84</v>
      </c>
      <c r="D180" s="493">
        <v>320</v>
      </c>
      <c r="E180" s="80">
        <f t="shared" si="23"/>
        <v>275200</v>
      </c>
      <c r="F180" s="124">
        <v>160</v>
      </c>
      <c r="G180" s="70">
        <f t="shared" si="24"/>
        <v>137600</v>
      </c>
      <c r="H180" s="68">
        <v>299.1</v>
      </c>
      <c r="I180" s="80">
        <f t="shared" si="25"/>
        <v>257226.00000000003</v>
      </c>
      <c r="J180" s="69">
        <v>147.5</v>
      </c>
      <c r="K180" s="70">
        <f t="shared" si="26"/>
        <v>126850</v>
      </c>
      <c r="L180" s="82">
        <v>98.7</v>
      </c>
      <c r="M180" s="69">
        <v>107</v>
      </c>
      <c r="N180" s="83">
        <v>108.5</v>
      </c>
      <c r="O180" s="82">
        <v>1.3</v>
      </c>
      <c r="P180" s="81" t="s">
        <v>0</v>
      </c>
      <c r="Q180" s="83">
        <v>0.5</v>
      </c>
      <c r="R180" s="82">
        <v>30</v>
      </c>
      <c r="S180" s="81" t="s">
        <v>56</v>
      </c>
      <c r="T180" s="81" t="s">
        <v>58</v>
      </c>
      <c r="U180" s="83" t="s">
        <v>167</v>
      </c>
      <c r="V180" s="87">
        <v>0.129</v>
      </c>
    </row>
    <row r="181" spans="1:22" ht="12">
      <c r="A181" s="558" t="s">
        <v>210</v>
      </c>
      <c r="B181" s="563">
        <v>150</v>
      </c>
      <c r="C181" s="46" t="s">
        <v>83</v>
      </c>
      <c r="D181" s="466">
        <v>136</v>
      </c>
      <c r="E181" s="34">
        <f t="shared" si="23"/>
        <v>116960</v>
      </c>
      <c r="F181" s="9">
        <v>67.6</v>
      </c>
      <c r="G181" s="90">
        <f t="shared" si="24"/>
        <v>58135.99999999999</v>
      </c>
      <c r="H181" s="43">
        <v>140.2</v>
      </c>
      <c r="I181" s="34">
        <f t="shared" si="25"/>
        <v>120571.99999999999</v>
      </c>
      <c r="J181" s="44">
        <v>69.1</v>
      </c>
      <c r="K181" s="35">
        <f>J181*860</f>
        <v>59425.99999999999</v>
      </c>
      <c r="L181" s="72">
        <v>97.5</v>
      </c>
      <c r="M181" s="44">
        <v>97</v>
      </c>
      <c r="N181" s="73">
        <v>97.8</v>
      </c>
      <c r="O181" s="72">
        <v>2.5</v>
      </c>
      <c r="P181" s="71" t="s">
        <v>0</v>
      </c>
      <c r="Q181" s="73">
        <v>0.5</v>
      </c>
      <c r="R181" s="72">
        <v>60</v>
      </c>
      <c r="S181" s="71" t="s">
        <v>56</v>
      </c>
      <c r="T181" s="71" t="s">
        <v>58</v>
      </c>
      <c r="U181" s="73" t="s">
        <v>167</v>
      </c>
      <c r="V181" s="29">
        <v>0.0607</v>
      </c>
    </row>
    <row r="182" spans="1:22" ht="12.75" thickBot="1">
      <c r="A182" s="559"/>
      <c r="B182" s="561"/>
      <c r="C182" s="45" t="s">
        <v>84</v>
      </c>
      <c r="D182" s="491">
        <v>150</v>
      </c>
      <c r="E182" s="16">
        <f>D182*860</f>
        <v>129000</v>
      </c>
      <c r="F182" s="23">
        <v>75</v>
      </c>
      <c r="G182" s="88">
        <f t="shared" si="24"/>
        <v>64500</v>
      </c>
      <c r="H182" s="51">
        <v>140.2</v>
      </c>
      <c r="I182" s="16">
        <f t="shared" si="25"/>
        <v>120571.99999999999</v>
      </c>
      <c r="J182" s="55">
        <v>69.1</v>
      </c>
      <c r="K182" s="24">
        <f aca="true" t="shared" si="27" ref="K182:K194">J182*860</f>
        <v>59425.99999999999</v>
      </c>
      <c r="L182" s="50">
        <v>98.7</v>
      </c>
      <c r="M182" s="55">
        <v>107</v>
      </c>
      <c r="N182" s="49">
        <v>108.5</v>
      </c>
      <c r="O182" s="50">
        <v>1.3</v>
      </c>
      <c r="P182" s="48" t="s">
        <v>0</v>
      </c>
      <c r="Q182" s="49">
        <v>0.5</v>
      </c>
      <c r="R182" s="50">
        <v>30</v>
      </c>
      <c r="S182" s="48" t="s">
        <v>56</v>
      </c>
      <c r="T182" s="48" t="s">
        <v>58</v>
      </c>
      <c r="U182" s="49" t="s">
        <v>167</v>
      </c>
      <c r="V182" s="54">
        <v>0.061</v>
      </c>
    </row>
    <row r="183" spans="1:22" ht="12">
      <c r="A183" s="559"/>
      <c r="B183" s="556">
        <v>180</v>
      </c>
      <c r="C183" s="46" t="s">
        <v>83</v>
      </c>
      <c r="D183" s="492">
        <v>163.2</v>
      </c>
      <c r="E183" s="74">
        <f t="shared" si="23"/>
        <v>140352</v>
      </c>
      <c r="F183" s="145">
        <v>81.1</v>
      </c>
      <c r="G183" s="91">
        <f t="shared" si="24"/>
        <v>69746</v>
      </c>
      <c r="H183" s="125">
        <v>168.2</v>
      </c>
      <c r="I183" s="74">
        <f t="shared" si="25"/>
        <v>144652</v>
      </c>
      <c r="J183" s="78">
        <v>89.2</v>
      </c>
      <c r="K183" s="76">
        <f t="shared" si="27"/>
        <v>76712</v>
      </c>
      <c r="L183" s="77">
        <v>97.5</v>
      </c>
      <c r="M183" s="78">
        <v>97</v>
      </c>
      <c r="N183" s="79">
        <v>97.8</v>
      </c>
      <c r="O183" s="77">
        <v>2.5</v>
      </c>
      <c r="P183" s="75" t="s">
        <v>0</v>
      </c>
      <c r="Q183" s="79">
        <v>0.5</v>
      </c>
      <c r="R183" s="77">
        <v>60</v>
      </c>
      <c r="S183" s="75" t="s">
        <v>56</v>
      </c>
      <c r="T183" s="75" t="s">
        <v>58</v>
      </c>
      <c r="U183" s="79" t="s">
        <v>167</v>
      </c>
      <c r="V183" s="92">
        <v>0.073</v>
      </c>
    </row>
    <row r="184" spans="1:22" ht="12.75" thickBot="1">
      <c r="A184" s="559"/>
      <c r="B184" s="561"/>
      <c r="C184" s="45" t="s">
        <v>84</v>
      </c>
      <c r="D184" s="491">
        <v>180</v>
      </c>
      <c r="E184" s="16">
        <f t="shared" si="23"/>
        <v>154800</v>
      </c>
      <c r="F184" s="23">
        <v>90</v>
      </c>
      <c r="G184" s="88">
        <f t="shared" si="24"/>
        <v>77400</v>
      </c>
      <c r="H184" s="51">
        <v>168.2</v>
      </c>
      <c r="I184" s="16">
        <f t="shared" si="25"/>
        <v>144652</v>
      </c>
      <c r="J184" s="55">
        <v>89.2</v>
      </c>
      <c r="K184" s="24">
        <f t="shared" si="27"/>
        <v>76712</v>
      </c>
      <c r="L184" s="50">
        <v>98.7</v>
      </c>
      <c r="M184" s="55">
        <v>107</v>
      </c>
      <c r="N184" s="49">
        <v>108.5</v>
      </c>
      <c r="O184" s="50">
        <v>1.3</v>
      </c>
      <c r="P184" s="48" t="s">
        <v>0</v>
      </c>
      <c r="Q184" s="49">
        <v>0.5</v>
      </c>
      <c r="R184" s="50">
        <v>30</v>
      </c>
      <c r="S184" s="48" t="s">
        <v>56</v>
      </c>
      <c r="T184" s="48" t="s">
        <v>58</v>
      </c>
      <c r="U184" s="49" t="s">
        <v>167</v>
      </c>
      <c r="V184" s="54">
        <v>0.073</v>
      </c>
    </row>
    <row r="185" spans="1:22" ht="12">
      <c r="A185" s="559"/>
      <c r="B185" s="556">
        <v>240</v>
      </c>
      <c r="C185" s="46" t="s">
        <v>83</v>
      </c>
      <c r="D185" s="492">
        <v>218.5</v>
      </c>
      <c r="E185" s="74">
        <f t="shared" si="23"/>
        <v>187910</v>
      </c>
      <c r="F185" s="145">
        <v>54.6</v>
      </c>
      <c r="G185" s="91">
        <f t="shared" si="24"/>
        <v>46956</v>
      </c>
      <c r="H185" s="125">
        <v>226.4</v>
      </c>
      <c r="I185" s="74">
        <f t="shared" si="25"/>
        <v>194704</v>
      </c>
      <c r="J185" s="78">
        <v>55.3</v>
      </c>
      <c r="K185" s="76">
        <f t="shared" si="27"/>
        <v>47558</v>
      </c>
      <c r="L185" s="77">
        <v>97.5</v>
      </c>
      <c r="M185" s="78">
        <v>96.5</v>
      </c>
      <c r="N185" s="79">
        <v>97.8</v>
      </c>
      <c r="O185" s="77">
        <v>2.5</v>
      </c>
      <c r="P185" s="75" t="s">
        <v>0</v>
      </c>
      <c r="Q185" s="79">
        <v>0.5</v>
      </c>
      <c r="R185" s="77">
        <v>60</v>
      </c>
      <c r="S185" s="75" t="s">
        <v>56</v>
      </c>
      <c r="T185" s="75" t="s">
        <v>58</v>
      </c>
      <c r="U185" s="79" t="s">
        <v>167</v>
      </c>
      <c r="V185" s="92">
        <v>0.098</v>
      </c>
    </row>
    <row r="186" spans="1:22" ht="12.75" thickBot="1">
      <c r="A186" s="559"/>
      <c r="B186" s="561"/>
      <c r="C186" s="45" t="s">
        <v>84</v>
      </c>
      <c r="D186" s="491">
        <v>240</v>
      </c>
      <c r="E186" s="16">
        <f t="shared" si="23"/>
        <v>206400</v>
      </c>
      <c r="F186" s="23">
        <v>60</v>
      </c>
      <c r="G186" s="88">
        <f t="shared" si="24"/>
        <v>51600</v>
      </c>
      <c r="H186" s="51">
        <v>226.4</v>
      </c>
      <c r="I186" s="16">
        <f t="shared" si="25"/>
        <v>194704</v>
      </c>
      <c r="J186" s="55">
        <v>55.3</v>
      </c>
      <c r="K186" s="24">
        <f t="shared" si="27"/>
        <v>47558</v>
      </c>
      <c r="L186" s="50">
        <v>98.7</v>
      </c>
      <c r="M186" s="55">
        <v>106</v>
      </c>
      <c r="N186" s="49">
        <v>108.5</v>
      </c>
      <c r="O186" s="50">
        <v>1.3</v>
      </c>
      <c r="P186" s="48" t="s">
        <v>0</v>
      </c>
      <c r="Q186" s="49">
        <v>0.5</v>
      </c>
      <c r="R186" s="50">
        <v>30</v>
      </c>
      <c r="S186" s="48" t="s">
        <v>56</v>
      </c>
      <c r="T186" s="48" t="s">
        <v>58</v>
      </c>
      <c r="U186" s="49" t="s">
        <v>167</v>
      </c>
      <c r="V186" s="54">
        <v>0.098</v>
      </c>
    </row>
    <row r="187" spans="1:22" ht="12">
      <c r="A187" s="559"/>
      <c r="B187" s="556">
        <v>320</v>
      </c>
      <c r="C187" s="46" t="s">
        <v>83</v>
      </c>
      <c r="D187" s="492">
        <v>294.1</v>
      </c>
      <c r="E187" s="74">
        <f t="shared" si="23"/>
        <v>252926.00000000003</v>
      </c>
      <c r="F187" s="145">
        <v>73.5</v>
      </c>
      <c r="G187" s="91">
        <f t="shared" si="24"/>
        <v>63210</v>
      </c>
      <c r="H187" s="125">
        <v>304.8</v>
      </c>
      <c r="I187" s="74">
        <f t="shared" si="25"/>
        <v>262128</v>
      </c>
      <c r="J187" s="78">
        <v>73.7</v>
      </c>
      <c r="K187" s="76">
        <f t="shared" si="27"/>
        <v>63382</v>
      </c>
      <c r="L187" s="77">
        <v>97.5</v>
      </c>
      <c r="M187" s="78">
        <v>96.5</v>
      </c>
      <c r="N187" s="79">
        <v>97.8</v>
      </c>
      <c r="O187" s="77">
        <v>2.5</v>
      </c>
      <c r="P187" s="75" t="s">
        <v>0</v>
      </c>
      <c r="Q187" s="79">
        <v>0.5</v>
      </c>
      <c r="R187" s="77">
        <v>60</v>
      </c>
      <c r="S187" s="75" t="s">
        <v>56</v>
      </c>
      <c r="T187" s="75" t="s">
        <v>58</v>
      </c>
      <c r="U187" s="79" t="s">
        <v>167</v>
      </c>
      <c r="V187" s="92">
        <v>0.132</v>
      </c>
    </row>
    <row r="188" spans="1:22" ht="12.75" thickBot="1">
      <c r="A188" s="559"/>
      <c r="B188" s="561"/>
      <c r="C188" s="45" t="s">
        <v>84</v>
      </c>
      <c r="D188" s="491">
        <v>320</v>
      </c>
      <c r="E188" s="16">
        <f t="shared" si="23"/>
        <v>275200</v>
      </c>
      <c r="F188" s="23">
        <v>80</v>
      </c>
      <c r="G188" s="88">
        <f t="shared" si="24"/>
        <v>68800</v>
      </c>
      <c r="H188" s="126">
        <v>304.8</v>
      </c>
      <c r="I188" s="16">
        <f t="shared" si="25"/>
        <v>262128</v>
      </c>
      <c r="J188" s="55">
        <v>73.7</v>
      </c>
      <c r="K188" s="24">
        <f t="shared" si="27"/>
        <v>63382</v>
      </c>
      <c r="L188" s="50">
        <v>98.7</v>
      </c>
      <c r="M188" s="55">
        <v>105</v>
      </c>
      <c r="N188" s="49">
        <v>108.5</v>
      </c>
      <c r="O188" s="50">
        <v>1.3</v>
      </c>
      <c r="P188" s="48" t="s">
        <v>0</v>
      </c>
      <c r="Q188" s="49">
        <v>0.5</v>
      </c>
      <c r="R188" s="50">
        <v>30</v>
      </c>
      <c r="S188" s="48" t="s">
        <v>56</v>
      </c>
      <c r="T188" s="48" t="s">
        <v>58</v>
      </c>
      <c r="U188" s="49" t="s">
        <v>167</v>
      </c>
      <c r="V188" s="54">
        <v>0.132</v>
      </c>
    </row>
    <row r="189" spans="1:22" ht="12">
      <c r="A189" s="559"/>
      <c r="B189" s="556">
        <v>440</v>
      </c>
      <c r="C189" s="46" t="s">
        <v>83</v>
      </c>
      <c r="D189" s="492">
        <v>398.9</v>
      </c>
      <c r="E189" s="74">
        <f t="shared" si="23"/>
        <v>343054</v>
      </c>
      <c r="F189" s="145">
        <v>99.7</v>
      </c>
      <c r="G189" s="91">
        <f t="shared" si="24"/>
        <v>85742</v>
      </c>
      <c r="H189" s="125">
        <v>411.2</v>
      </c>
      <c r="I189" s="74">
        <f t="shared" si="25"/>
        <v>353632</v>
      </c>
      <c r="J189" s="78">
        <v>101.4</v>
      </c>
      <c r="K189" s="76">
        <f t="shared" si="27"/>
        <v>87204</v>
      </c>
      <c r="L189" s="77">
        <v>97.5</v>
      </c>
      <c r="M189" s="78">
        <v>97</v>
      </c>
      <c r="N189" s="79">
        <v>97.8</v>
      </c>
      <c r="O189" s="77">
        <v>2.5</v>
      </c>
      <c r="P189" s="75" t="s">
        <v>0</v>
      </c>
      <c r="Q189" s="79">
        <v>0.5</v>
      </c>
      <c r="R189" s="77">
        <v>60</v>
      </c>
      <c r="S189" s="75" t="s">
        <v>56</v>
      </c>
      <c r="T189" s="75" t="s">
        <v>58</v>
      </c>
      <c r="U189" s="79" t="s">
        <v>167</v>
      </c>
      <c r="V189" s="92">
        <v>0.178</v>
      </c>
    </row>
    <row r="190" spans="1:22" ht="12.75" thickBot="1">
      <c r="A190" s="559"/>
      <c r="B190" s="561"/>
      <c r="C190" s="45" t="s">
        <v>84</v>
      </c>
      <c r="D190" s="491">
        <v>440</v>
      </c>
      <c r="E190" s="16">
        <f t="shared" si="23"/>
        <v>378400</v>
      </c>
      <c r="F190" s="23">
        <v>110</v>
      </c>
      <c r="G190" s="88">
        <f t="shared" si="24"/>
        <v>94600</v>
      </c>
      <c r="H190" s="51">
        <v>411.2</v>
      </c>
      <c r="I190" s="16">
        <f t="shared" si="25"/>
        <v>353632</v>
      </c>
      <c r="J190" s="55">
        <v>101.4</v>
      </c>
      <c r="K190" s="24">
        <f t="shared" si="27"/>
        <v>87204</v>
      </c>
      <c r="L190" s="50">
        <v>98.7</v>
      </c>
      <c r="M190" s="55">
        <v>107</v>
      </c>
      <c r="N190" s="49">
        <v>108.5</v>
      </c>
      <c r="O190" s="50">
        <v>1.3</v>
      </c>
      <c r="P190" s="48" t="s">
        <v>0</v>
      </c>
      <c r="Q190" s="49">
        <v>0.5</v>
      </c>
      <c r="R190" s="50">
        <v>30</v>
      </c>
      <c r="S190" s="48" t="s">
        <v>56</v>
      </c>
      <c r="T190" s="48" t="s">
        <v>58</v>
      </c>
      <c r="U190" s="49" t="s">
        <v>167</v>
      </c>
      <c r="V190" s="54">
        <v>0.178</v>
      </c>
    </row>
    <row r="191" spans="1:22" ht="12">
      <c r="A191" s="559"/>
      <c r="B191" s="556">
        <v>540</v>
      </c>
      <c r="C191" s="46" t="s">
        <v>83</v>
      </c>
      <c r="D191" s="492">
        <v>489.5</v>
      </c>
      <c r="E191" s="74">
        <f t="shared" si="23"/>
        <v>420970</v>
      </c>
      <c r="F191" s="145">
        <v>122.3</v>
      </c>
      <c r="G191" s="91">
        <f t="shared" si="24"/>
        <v>105178</v>
      </c>
      <c r="H191" s="125">
        <v>504.7</v>
      </c>
      <c r="I191" s="74">
        <f t="shared" si="25"/>
        <v>434042</v>
      </c>
      <c r="J191" s="78">
        <v>124.4</v>
      </c>
      <c r="K191" s="76">
        <f t="shared" si="27"/>
        <v>106984</v>
      </c>
      <c r="L191" s="77">
        <v>97.5</v>
      </c>
      <c r="M191" s="78">
        <v>97</v>
      </c>
      <c r="N191" s="79">
        <v>97.8</v>
      </c>
      <c r="O191" s="77">
        <v>2.5</v>
      </c>
      <c r="P191" s="75" t="s">
        <v>0</v>
      </c>
      <c r="Q191" s="79">
        <v>0.5</v>
      </c>
      <c r="R191" s="77">
        <v>60</v>
      </c>
      <c r="S191" s="75" t="s">
        <v>56</v>
      </c>
      <c r="T191" s="75" t="s">
        <v>58</v>
      </c>
      <c r="U191" s="79" t="s">
        <v>167</v>
      </c>
      <c r="V191" s="92">
        <v>0.218</v>
      </c>
    </row>
    <row r="192" spans="1:22" ht="12.75" thickBot="1">
      <c r="A192" s="559"/>
      <c r="B192" s="561"/>
      <c r="C192" s="45" t="s">
        <v>84</v>
      </c>
      <c r="D192" s="491">
        <v>540</v>
      </c>
      <c r="E192" s="16">
        <f t="shared" si="23"/>
        <v>464400</v>
      </c>
      <c r="F192" s="23">
        <v>135</v>
      </c>
      <c r="G192" s="88">
        <f t="shared" si="24"/>
        <v>116100</v>
      </c>
      <c r="H192" s="51">
        <v>504.7</v>
      </c>
      <c r="I192" s="16">
        <f t="shared" si="25"/>
        <v>434042</v>
      </c>
      <c r="J192" s="55">
        <v>124.4</v>
      </c>
      <c r="K192" s="24">
        <f t="shared" si="27"/>
        <v>106984</v>
      </c>
      <c r="L192" s="50">
        <v>98.7</v>
      </c>
      <c r="M192" s="55">
        <v>107</v>
      </c>
      <c r="N192" s="49">
        <v>108.5</v>
      </c>
      <c r="O192" s="50">
        <v>1.3</v>
      </c>
      <c r="P192" s="48" t="s">
        <v>0</v>
      </c>
      <c r="Q192" s="49">
        <v>0.5</v>
      </c>
      <c r="R192" s="50">
        <v>30</v>
      </c>
      <c r="S192" s="48" t="s">
        <v>56</v>
      </c>
      <c r="T192" s="48" t="s">
        <v>58</v>
      </c>
      <c r="U192" s="49" t="s">
        <v>167</v>
      </c>
      <c r="V192" s="54">
        <v>0.218</v>
      </c>
    </row>
    <row r="193" spans="1:22" ht="12">
      <c r="A193" s="559"/>
      <c r="B193" s="556">
        <v>640</v>
      </c>
      <c r="C193" s="46" t="s">
        <v>83</v>
      </c>
      <c r="D193" s="492">
        <v>580.2</v>
      </c>
      <c r="E193" s="74">
        <f t="shared" si="23"/>
        <v>498972.00000000006</v>
      </c>
      <c r="F193" s="145">
        <v>145</v>
      </c>
      <c r="G193" s="91">
        <f t="shared" si="24"/>
        <v>124700</v>
      </c>
      <c r="H193" s="125">
        <v>598.1</v>
      </c>
      <c r="I193" s="74">
        <f t="shared" si="25"/>
        <v>514366</v>
      </c>
      <c r="J193" s="78">
        <v>147.5</v>
      </c>
      <c r="K193" s="76">
        <f t="shared" si="27"/>
        <v>126850</v>
      </c>
      <c r="L193" s="77">
        <v>97.5</v>
      </c>
      <c r="M193" s="78">
        <v>97</v>
      </c>
      <c r="N193" s="79">
        <v>97.8</v>
      </c>
      <c r="O193" s="77">
        <v>2.5</v>
      </c>
      <c r="P193" s="75" t="s">
        <v>0</v>
      </c>
      <c r="Q193" s="79">
        <v>0.5</v>
      </c>
      <c r="R193" s="77">
        <v>60</v>
      </c>
      <c r="S193" s="75" t="s">
        <v>56</v>
      </c>
      <c r="T193" s="75" t="s">
        <v>58</v>
      </c>
      <c r="U193" s="79" t="s">
        <v>167</v>
      </c>
      <c r="V193" s="92">
        <v>0.259</v>
      </c>
    </row>
    <row r="194" spans="1:22" ht="12.75" thickBot="1">
      <c r="A194" s="560"/>
      <c r="B194" s="562"/>
      <c r="C194" s="45" t="s">
        <v>84</v>
      </c>
      <c r="D194" s="467">
        <v>640</v>
      </c>
      <c r="E194" s="25">
        <f t="shared" si="23"/>
        <v>550400</v>
      </c>
      <c r="F194" s="13">
        <v>160</v>
      </c>
      <c r="G194" s="89">
        <f t="shared" si="24"/>
        <v>137600</v>
      </c>
      <c r="H194" s="32">
        <v>598.1</v>
      </c>
      <c r="I194" s="25">
        <f t="shared" si="25"/>
        <v>514366</v>
      </c>
      <c r="J194" s="33">
        <v>147.5</v>
      </c>
      <c r="K194" s="26">
        <f t="shared" si="27"/>
        <v>126850</v>
      </c>
      <c r="L194" s="20">
        <v>98.7</v>
      </c>
      <c r="M194" s="33">
        <v>107</v>
      </c>
      <c r="N194" s="22">
        <v>108.5</v>
      </c>
      <c r="O194" s="20">
        <v>1.3</v>
      </c>
      <c r="P194" s="21" t="s">
        <v>0</v>
      </c>
      <c r="Q194" s="22">
        <v>0.5</v>
      </c>
      <c r="R194" s="20">
        <v>30</v>
      </c>
      <c r="S194" s="21" t="s">
        <v>56</v>
      </c>
      <c r="T194" s="21" t="s">
        <v>58</v>
      </c>
      <c r="U194" s="22" t="s">
        <v>167</v>
      </c>
      <c r="V194" s="30">
        <v>0.259</v>
      </c>
    </row>
    <row r="195" spans="1:22" ht="12">
      <c r="A195" s="558" t="s">
        <v>154</v>
      </c>
      <c r="B195" s="563">
        <v>3600</v>
      </c>
      <c r="C195" s="46" t="s">
        <v>83</v>
      </c>
      <c r="D195" s="471">
        <v>572.1</v>
      </c>
      <c r="E195" s="34">
        <f t="shared" si="23"/>
        <v>492006</v>
      </c>
      <c r="F195" s="9">
        <v>142.2</v>
      </c>
      <c r="G195" s="35">
        <f t="shared" si="24"/>
        <v>122291.99999999999</v>
      </c>
      <c r="H195" s="43">
        <v>585</v>
      </c>
      <c r="I195" s="34">
        <f>H195*860</f>
        <v>503100</v>
      </c>
      <c r="J195" s="44">
        <v>146</v>
      </c>
      <c r="K195" s="35">
        <f>J195*860</f>
        <v>125560</v>
      </c>
      <c r="L195" s="36">
        <v>98.1</v>
      </c>
      <c r="M195" s="44">
        <v>97.8</v>
      </c>
      <c r="N195" s="38"/>
      <c r="O195" s="8">
        <v>1.9</v>
      </c>
      <c r="P195" s="475" t="s">
        <v>72</v>
      </c>
      <c r="Q195" s="39">
        <v>0.3</v>
      </c>
      <c r="R195" s="494">
        <v>65</v>
      </c>
      <c r="S195" s="43">
        <v>10</v>
      </c>
      <c r="T195" s="44" t="s">
        <v>167</v>
      </c>
      <c r="U195" s="35" t="s">
        <v>167</v>
      </c>
      <c r="V195" s="29">
        <v>0.24249301901656878</v>
      </c>
    </row>
    <row r="196" spans="1:22" ht="12.75" thickBot="1">
      <c r="A196" s="559"/>
      <c r="B196" s="561"/>
      <c r="C196" s="45" t="s">
        <v>84</v>
      </c>
      <c r="D196" s="470">
        <v>600.8</v>
      </c>
      <c r="E196" s="25">
        <f t="shared" si="23"/>
        <v>516687.99999999994</v>
      </c>
      <c r="F196" s="13">
        <v>155.1</v>
      </c>
      <c r="G196" s="26">
        <f t="shared" si="24"/>
        <v>133386</v>
      </c>
      <c r="H196" s="32"/>
      <c r="I196" s="25"/>
      <c r="J196" s="33"/>
      <c r="K196" s="26"/>
      <c r="L196" s="20"/>
      <c r="M196" s="33">
        <v>102.7</v>
      </c>
      <c r="N196" s="22">
        <v>108.4</v>
      </c>
      <c r="O196" s="12"/>
      <c r="P196" s="21"/>
      <c r="Q196" s="22"/>
      <c r="R196" s="31"/>
      <c r="S196" s="32"/>
      <c r="T196" s="33" t="s">
        <v>167</v>
      </c>
      <c r="U196" s="22" t="s">
        <v>167</v>
      </c>
      <c r="V196" s="30"/>
    </row>
    <row r="197" spans="1:22" ht="12">
      <c r="A197" s="559"/>
      <c r="B197" s="556">
        <v>3601</v>
      </c>
      <c r="C197" s="46" t="s">
        <v>83</v>
      </c>
      <c r="D197" s="471">
        <v>638.6</v>
      </c>
      <c r="E197" s="34">
        <f t="shared" si="23"/>
        <v>549196</v>
      </c>
      <c r="F197" s="9">
        <v>182.1</v>
      </c>
      <c r="G197" s="35">
        <f t="shared" si="24"/>
        <v>156606</v>
      </c>
      <c r="H197" s="43">
        <v>653</v>
      </c>
      <c r="I197" s="34">
        <f>H197*860</f>
        <v>561580</v>
      </c>
      <c r="J197" s="44">
        <v>187</v>
      </c>
      <c r="K197" s="35">
        <f>J197*860</f>
        <v>160820</v>
      </c>
      <c r="L197" s="36">
        <v>98.1</v>
      </c>
      <c r="M197" s="44">
        <v>97.8</v>
      </c>
      <c r="N197" s="38"/>
      <c r="O197" s="8">
        <v>1.9</v>
      </c>
      <c r="P197" s="475" t="s">
        <v>72</v>
      </c>
      <c r="Q197" s="39">
        <v>0.3</v>
      </c>
      <c r="R197" s="494">
        <v>65</v>
      </c>
      <c r="S197" s="43">
        <v>10</v>
      </c>
      <c r="T197" s="44" t="s">
        <v>167</v>
      </c>
      <c r="U197" s="35" t="s">
        <v>167</v>
      </c>
      <c r="V197" s="29">
        <v>0.27068024173986227</v>
      </c>
    </row>
    <row r="198" spans="1:22" ht="12.75" thickBot="1">
      <c r="A198" s="559"/>
      <c r="B198" s="561"/>
      <c r="C198" s="45" t="s">
        <v>84</v>
      </c>
      <c r="D198" s="470">
        <v>670.6</v>
      </c>
      <c r="E198" s="25">
        <f t="shared" si="23"/>
        <v>576716</v>
      </c>
      <c r="F198" s="13">
        <v>198.6</v>
      </c>
      <c r="G198" s="26">
        <f t="shared" si="24"/>
        <v>170796</v>
      </c>
      <c r="H198" s="32"/>
      <c r="I198" s="25"/>
      <c r="J198" s="33"/>
      <c r="K198" s="26"/>
      <c r="L198" s="20"/>
      <c r="M198" s="33">
        <v>102.7</v>
      </c>
      <c r="N198" s="22">
        <v>108.4</v>
      </c>
      <c r="O198" s="12"/>
      <c r="P198" s="21"/>
      <c r="Q198" s="22"/>
      <c r="R198" s="31"/>
      <c r="S198" s="32"/>
      <c r="T198" s="33" t="s">
        <v>167</v>
      </c>
      <c r="U198" s="22" t="s">
        <v>167</v>
      </c>
      <c r="V198" s="30"/>
    </row>
    <row r="199" spans="1:22" ht="12">
      <c r="A199" s="559"/>
      <c r="B199" s="556">
        <v>3602</v>
      </c>
      <c r="C199" s="46" t="s">
        <v>83</v>
      </c>
      <c r="D199" s="471">
        <v>747.2</v>
      </c>
      <c r="E199" s="34">
        <f t="shared" si="23"/>
        <v>642592</v>
      </c>
      <c r="F199" s="9">
        <v>212.3</v>
      </c>
      <c r="G199" s="35">
        <f t="shared" si="24"/>
        <v>182578</v>
      </c>
      <c r="H199" s="43">
        <v>764</v>
      </c>
      <c r="I199" s="34">
        <f>H199*860</f>
        <v>657040</v>
      </c>
      <c r="J199" s="44">
        <v>218</v>
      </c>
      <c r="K199" s="35">
        <f>J199*860</f>
        <v>187480</v>
      </c>
      <c r="L199" s="36">
        <v>98.1</v>
      </c>
      <c r="M199" s="44">
        <v>97.8</v>
      </c>
      <c r="N199" s="38"/>
      <c r="O199" s="8">
        <v>1.9</v>
      </c>
      <c r="P199" s="475" t="s">
        <v>72</v>
      </c>
      <c r="Q199" s="39">
        <v>0.3</v>
      </c>
      <c r="R199" s="494">
        <v>65</v>
      </c>
      <c r="S199" s="43">
        <v>10</v>
      </c>
      <c r="T199" s="44" t="s">
        <v>167</v>
      </c>
      <c r="U199" s="35" t="s">
        <v>167</v>
      </c>
      <c r="V199" s="29">
        <v>0.3166917376558266</v>
      </c>
    </row>
    <row r="200" spans="1:22" ht="12.75" thickBot="1">
      <c r="A200" s="559"/>
      <c r="B200" s="561"/>
      <c r="C200" s="45" t="s">
        <v>84</v>
      </c>
      <c r="D200" s="470">
        <v>784.6</v>
      </c>
      <c r="E200" s="25">
        <f t="shared" si="23"/>
        <v>674756</v>
      </c>
      <c r="F200" s="13">
        <v>231.5</v>
      </c>
      <c r="G200" s="26">
        <f t="shared" si="24"/>
        <v>199090</v>
      </c>
      <c r="H200" s="32"/>
      <c r="I200" s="25"/>
      <c r="J200" s="33"/>
      <c r="K200" s="26"/>
      <c r="L200" s="20"/>
      <c r="M200" s="33">
        <v>102.7</v>
      </c>
      <c r="N200" s="22">
        <v>108.4</v>
      </c>
      <c r="O200" s="12"/>
      <c r="P200" s="21"/>
      <c r="Q200" s="22"/>
      <c r="R200" s="31"/>
      <c r="S200" s="32"/>
      <c r="T200" s="33" t="s">
        <v>167</v>
      </c>
      <c r="U200" s="22" t="s">
        <v>167</v>
      </c>
      <c r="V200" s="30"/>
    </row>
    <row r="201" spans="1:22" ht="12">
      <c r="A201" s="559"/>
      <c r="B201" s="556">
        <v>3603</v>
      </c>
      <c r="C201" s="46" t="s">
        <v>83</v>
      </c>
      <c r="D201" s="471">
        <v>846</v>
      </c>
      <c r="E201" s="34">
        <f t="shared" si="23"/>
        <v>727560</v>
      </c>
      <c r="F201" s="9">
        <v>240.6</v>
      </c>
      <c r="G201" s="35">
        <f t="shared" si="24"/>
        <v>206916</v>
      </c>
      <c r="H201" s="43">
        <v>865</v>
      </c>
      <c r="I201" s="34">
        <f>H201*860</f>
        <v>743900</v>
      </c>
      <c r="J201" s="44">
        <v>247</v>
      </c>
      <c r="K201" s="35">
        <f>J201*860</f>
        <v>212420</v>
      </c>
      <c r="L201" s="36">
        <v>98.1</v>
      </c>
      <c r="M201" s="44">
        <v>97.8</v>
      </c>
      <c r="N201" s="38"/>
      <c r="O201" s="8">
        <v>1.9</v>
      </c>
      <c r="P201" s="475" t="s">
        <v>72</v>
      </c>
      <c r="Q201" s="39">
        <v>0.3</v>
      </c>
      <c r="R201" s="494">
        <v>65</v>
      </c>
      <c r="S201" s="43">
        <v>10</v>
      </c>
      <c r="T201" s="44" t="s">
        <v>167</v>
      </c>
      <c r="U201" s="35" t="s">
        <v>167</v>
      </c>
      <c r="V201" s="29">
        <v>0.3585580537595419</v>
      </c>
    </row>
    <row r="202" spans="1:22" ht="12.75" thickBot="1">
      <c r="A202" s="559"/>
      <c r="B202" s="561"/>
      <c r="C202" s="45" t="s">
        <v>84</v>
      </c>
      <c r="D202" s="470">
        <v>888.4</v>
      </c>
      <c r="E202" s="25">
        <f t="shared" si="23"/>
        <v>764024</v>
      </c>
      <c r="F202" s="13">
        <v>262.3</v>
      </c>
      <c r="G202" s="26">
        <f t="shared" si="24"/>
        <v>225578</v>
      </c>
      <c r="H202" s="32"/>
      <c r="I202" s="25"/>
      <c r="J202" s="33"/>
      <c r="K202" s="26"/>
      <c r="L202" s="20"/>
      <c r="M202" s="33">
        <v>102.7</v>
      </c>
      <c r="N202" s="22">
        <v>108.4</v>
      </c>
      <c r="O202" s="12"/>
      <c r="P202" s="21"/>
      <c r="Q202" s="22"/>
      <c r="R202" s="31"/>
      <c r="S202" s="32"/>
      <c r="T202" s="33" t="s">
        <v>167</v>
      </c>
      <c r="U202" s="22" t="s">
        <v>167</v>
      </c>
      <c r="V202" s="30"/>
    </row>
    <row r="203" spans="1:22" ht="12">
      <c r="A203" s="559"/>
      <c r="B203" s="556">
        <v>3604</v>
      </c>
      <c r="C203" s="46" t="s">
        <v>83</v>
      </c>
      <c r="D203" s="471">
        <v>944.7</v>
      </c>
      <c r="E203" s="34">
        <f t="shared" si="23"/>
        <v>812442</v>
      </c>
      <c r="F203" s="9">
        <v>268.8</v>
      </c>
      <c r="G203" s="35">
        <f t="shared" si="24"/>
        <v>231168</v>
      </c>
      <c r="H203" s="43">
        <v>966</v>
      </c>
      <c r="I203" s="34">
        <f>H203*860</f>
        <v>830760</v>
      </c>
      <c r="J203" s="44">
        <v>276</v>
      </c>
      <c r="K203" s="35">
        <f>J203*860</f>
        <v>237360</v>
      </c>
      <c r="L203" s="36">
        <v>98.1</v>
      </c>
      <c r="M203" s="44">
        <v>97.8</v>
      </c>
      <c r="N203" s="38"/>
      <c r="O203" s="8">
        <v>1.9</v>
      </c>
      <c r="P203" s="475" t="s">
        <v>72</v>
      </c>
      <c r="Q203" s="39">
        <v>0.3</v>
      </c>
      <c r="R203" s="494">
        <v>65</v>
      </c>
      <c r="S203" s="43">
        <v>10</v>
      </c>
      <c r="T203" s="44" t="s">
        <v>167</v>
      </c>
      <c r="U203" s="35" t="s">
        <v>167</v>
      </c>
      <c r="V203" s="29">
        <v>0.40042436986325725</v>
      </c>
    </row>
    <row r="204" spans="1:22" ht="12.75" thickBot="1">
      <c r="A204" s="559"/>
      <c r="B204" s="561"/>
      <c r="C204" s="45" t="s">
        <v>84</v>
      </c>
      <c r="D204" s="470">
        <v>992.1</v>
      </c>
      <c r="E204" s="25">
        <f t="shared" si="23"/>
        <v>853206</v>
      </c>
      <c r="F204" s="13">
        <v>293.1</v>
      </c>
      <c r="G204" s="26">
        <f t="shared" si="24"/>
        <v>252066.00000000003</v>
      </c>
      <c r="H204" s="32"/>
      <c r="I204" s="25"/>
      <c r="J204" s="33"/>
      <c r="K204" s="26"/>
      <c r="L204" s="20"/>
      <c r="M204" s="33">
        <v>102.7</v>
      </c>
      <c r="N204" s="22">
        <v>108.4</v>
      </c>
      <c r="O204" s="12"/>
      <c r="P204" s="21"/>
      <c r="Q204" s="22"/>
      <c r="R204" s="31"/>
      <c r="S204" s="32"/>
      <c r="T204" s="33" t="s">
        <v>167</v>
      </c>
      <c r="U204" s="22" t="s">
        <v>167</v>
      </c>
      <c r="V204" s="30"/>
    </row>
    <row r="205" spans="1:22" ht="12">
      <c r="A205" s="559"/>
      <c r="B205" s="556">
        <v>3605</v>
      </c>
      <c r="C205" s="46" t="s">
        <v>83</v>
      </c>
      <c r="D205" s="471">
        <v>1042.5</v>
      </c>
      <c r="E205" s="34">
        <f t="shared" si="23"/>
        <v>896550</v>
      </c>
      <c r="F205" s="9">
        <v>297.1</v>
      </c>
      <c r="G205" s="35">
        <f t="shared" si="24"/>
        <v>255506.00000000003</v>
      </c>
      <c r="H205" s="43">
        <v>1066</v>
      </c>
      <c r="I205" s="34">
        <f>H205*860</f>
        <v>916760</v>
      </c>
      <c r="J205" s="44">
        <v>305</v>
      </c>
      <c r="K205" s="35">
        <f>J205*860</f>
        <v>262300</v>
      </c>
      <c r="L205" s="36">
        <v>98.1</v>
      </c>
      <c r="M205" s="44">
        <v>97.8</v>
      </c>
      <c r="N205" s="38"/>
      <c r="O205" s="8">
        <v>1.9</v>
      </c>
      <c r="P205" s="475" t="s">
        <v>72</v>
      </c>
      <c r="Q205" s="39">
        <v>0.3</v>
      </c>
      <c r="R205" s="494">
        <v>65</v>
      </c>
      <c r="S205" s="43">
        <v>10</v>
      </c>
      <c r="T205" s="44" t="s">
        <v>167</v>
      </c>
      <c r="U205" s="35" t="s">
        <v>167</v>
      </c>
      <c r="V205" s="29">
        <v>0.4418761679857475</v>
      </c>
    </row>
    <row r="206" spans="1:22" ht="12.75" thickBot="1">
      <c r="A206" s="560"/>
      <c r="B206" s="562"/>
      <c r="C206" s="45" t="s">
        <v>84</v>
      </c>
      <c r="D206" s="470">
        <v>1094.8</v>
      </c>
      <c r="E206" s="25">
        <f t="shared" si="23"/>
        <v>941528</v>
      </c>
      <c r="F206" s="13">
        <v>323.9</v>
      </c>
      <c r="G206" s="26">
        <f t="shared" si="24"/>
        <v>278554</v>
      </c>
      <c r="H206" s="32"/>
      <c r="I206" s="25"/>
      <c r="J206" s="33"/>
      <c r="K206" s="26"/>
      <c r="L206" s="20"/>
      <c r="M206" s="33">
        <v>102.7</v>
      </c>
      <c r="N206" s="22">
        <v>108.4</v>
      </c>
      <c r="O206" s="12"/>
      <c r="P206" s="21"/>
      <c r="Q206" s="22"/>
      <c r="R206" s="31"/>
      <c r="S206" s="32"/>
      <c r="T206" s="33" t="s">
        <v>167</v>
      </c>
      <c r="U206" s="22" t="s">
        <v>167</v>
      </c>
      <c r="V206" s="30"/>
    </row>
    <row r="207" spans="1:22" ht="12">
      <c r="A207" s="558" t="s">
        <v>155</v>
      </c>
      <c r="B207" s="563">
        <v>3600</v>
      </c>
      <c r="C207" s="46" t="s">
        <v>83</v>
      </c>
      <c r="D207" s="471">
        <v>546.9</v>
      </c>
      <c r="E207" s="34">
        <f t="shared" si="23"/>
        <v>470334</v>
      </c>
      <c r="F207" s="9">
        <v>142.2</v>
      </c>
      <c r="G207" s="35">
        <f t="shared" si="24"/>
        <v>122291.99999999999</v>
      </c>
      <c r="H207" s="43">
        <v>555.8</v>
      </c>
      <c r="I207" s="34">
        <f>H207*860</f>
        <v>477987.99999999994</v>
      </c>
      <c r="J207" s="44">
        <v>146</v>
      </c>
      <c r="K207" s="35">
        <f>J207*860</f>
        <v>125560</v>
      </c>
      <c r="L207" s="36">
        <v>98.7</v>
      </c>
      <c r="M207" s="44">
        <v>98.4</v>
      </c>
      <c r="N207" s="38"/>
      <c r="O207" s="8">
        <v>1.3</v>
      </c>
      <c r="P207" s="475" t="s">
        <v>72</v>
      </c>
      <c r="Q207" s="39">
        <v>0.3</v>
      </c>
      <c r="R207" s="494">
        <v>65</v>
      </c>
      <c r="S207" s="43">
        <v>10</v>
      </c>
      <c r="T207" s="44" t="s">
        <v>167</v>
      </c>
      <c r="U207" s="35" t="s">
        <v>167</v>
      </c>
      <c r="V207" s="29">
        <v>0.2464</v>
      </c>
    </row>
    <row r="208" spans="1:22" ht="12.75" thickBot="1">
      <c r="A208" s="559"/>
      <c r="B208" s="561"/>
      <c r="C208" s="45" t="s">
        <v>84</v>
      </c>
      <c r="D208" s="470">
        <v>570.8</v>
      </c>
      <c r="E208" s="25">
        <f t="shared" si="23"/>
        <v>490887.99999999994</v>
      </c>
      <c r="F208" s="13">
        <v>155.1</v>
      </c>
      <c r="G208" s="26">
        <f t="shared" si="24"/>
        <v>133386</v>
      </c>
      <c r="H208" s="32"/>
      <c r="I208" s="25"/>
      <c r="J208" s="33"/>
      <c r="K208" s="26"/>
      <c r="L208" s="20"/>
      <c r="M208" s="33">
        <v>120.7</v>
      </c>
      <c r="N208" s="22">
        <v>108.4</v>
      </c>
      <c r="O208" s="12"/>
      <c r="P208" s="21"/>
      <c r="Q208" s="22"/>
      <c r="R208" s="499"/>
      <c r="S208" s="32"/>
      <c r="T208" s="33" t="s">
        <v>167</v>
      </c>
      <c r="U208" s="22" t="s">
        <v>167</v>
      </c>
      <c r="V208" s="30"/>
    </row>
    <row r="209" spans="1:22" ht="12">
      <c r="A209" s="559"/>
      <c r="B209" s="556">
        <v>3601</v>
      </c>
      <c r="C209" s="46" t="s">
        <v>83</v>
      </c>
      <c r="D209" s="471">
        <v>610.4</v>
      </c>
      <c r="E209" s="34">
        <f t="shared" si="23"/>
        <v>524944</v>
      </c>
      <c r="F209" s="9">
        <v>182.1</v>
      </c>
      <c r="G209" s="35">
        <f t="shared" si="24"/>
        <v>156606</v>
      </c>
      <c r="H209" s="43">
        <v>620.4</v>
      </c>
      <c r="I209" s="34">
        <f>H209*860</f>
        <v>533544</v>
      </c>
      <c r="J209" s="44">
        <v>187</v>
      </c>
      <c r="K209" s="35">
        <f>J209*860</f>
        <v>160820</v>
      </c>
      <c r="L209" s="36">
        <v>98.7</v>
      </c>
      <c r="M209" s="44">
        <v>98.4</v>
      </c>
      <c r="N209" s="38"/>
      <c r="O209" s="8">
        <v>1.3</v>
      </c>
      <c r="P209" s="475" t="s">
        <v>72</v>
      </c>
      <c r="Q209" s="39">
        <v>0.3</v>
      </c>
      <c r="R209" s="494">
        <v>65</v>
      </c>
      <c r="S209" s="43">
        <v>10</v>
      </c>
      <c r="T209" s="44" t="s">
        <v>167</v>
      </c>
      <c r="U209" s="35" t="s">
        <v>167</v>
      </c>
      <c r="V209" s="29">
        <v>0.275</v>
      </c>
    </row>
    <row r="210" spans="1:22" ht="12.75" thickBot="1">
      <c r="A210" s="559"/>
      <c r="B210" s="561"/>
      <c r="C210" s="45" t="s">
        <v>84</v>
      </c>
      <c r="D210" s="470">
        <v>637.1</v>
      </c>
      <c r="E210" s="25">
        <f t="shared" si="23"/>
        <v>547906</v>
      </c>
      <c r="F210" s="13">
        <v>198.6</v>
      </c>
      <c r="G210" s="26">
        <f t="shared" si="24"/>
        <v>170796</v>
      </c>
      <c r="H210" s="32"/>
      <c r="I210" s="25"/>
      <c r="J210" s="33"/>
      <c r="K210" s="26"/>
      <c r="L210" s="20"/>
      <c r="M210" s="33">
        <v>120.7</v>
      </c>
      <c r="N210" s="22">
        <v>108.4</v>
      </c>
      <c r="O210" s="12"/>
      <c r="P210" s="21"/>
      <c r="Q210" s="22"/>
      <c r="R210" s="499"/>
      <c r="S210" s="32"/>
      <c r="T210" s="33" t="s">
        <v>167</v>
      </c>
      <c r="U210" s="22" t="s">
        <v>167</v>
      </c>
      <c r="V210" s="30"/>
    </row>
    <row r="211" spans="1:22" ht="12">
      <c r="A211" s="559"/>
      <c r="B211" s="556">
        <v>3602</v>
      </c>
      <c r="C211" s="46" t="s">
        <v>83</v>
      </c>
      <c r="D211" s="471">
        <v>714.2</v>
      </c>
      <c r="E211" s="34">
        <f t="shared" si="23"/>
        <v>614212</v>
      </c>
      <c r="F211" s="9">
        <v>212.3</v>
      </c>
      <c r="G211" s="35">
        <f t="shared" si="24"/>
        <v>182578</v>
      </c>
      <c r="H211" s="43">
        <v>725.8</v>
      </c>
      <c r="I211" s="34">
        <f>H211*860</f>
        <v>624188</v>
      </c>
      <c r="J211" s="44">
        <v>218</v>
      </c>
      <c r="K211" s="35">
        <f>J211*860</f>
        <v>187480</v>
      </c>
      <c r="L211" s="36">
        <v>98.7</v>
      </c>
      <c r="M211" s="44">
        <v>98.4</v>
      </c>
      <c r="N211" s="38"/>
      <c r="O211" s="8">
        <v>1.3</v>
      </c>
      <c r="P211" s="475" t="s">
        <v>72</v>
      </c>
      <c r="Q211" s="39">
        <v>0.3</v>
      </c>
      <c r="R211" s="494">
        <v>65</v>
      </c>
      <c r="S211" s="43">
        <v>10</v>
      </c>
      <c r="T211" s="44" t="s">
        <v>167</v>
      </c>
      <c r="U211" s="35" t="s">
        <v>167</v>
      </c>
      <c r="V211" s="29">
        <v>0.3218</v>
      </c>
    </row>
    <row r="212" spans="1:22" ht="12.75" thickBot="1">
      <c r="A212" s="559"/>
      <c r="B212" s="561"/>
      <c r="C212" s="45" t="s">
        <v>84</v>
      </c>
      <c r="D212" s="470">
        <v>745.4</v>
      </c>
      <c r="E212" s="25">
        <f t="shared" si="23"/>
        <v>641044</v>
      </c>
      <c r="F212" s="13">
        <v>231.5</v>
      </c>
      <c r="G212" s="26">
        <f t="shared" si="24"/>
        <v>199090</v>
      </c>
      <c r="H212" s="32"/>
      <c r="I212" s="25"/>
      <c r="J212" s="33"/>
      <c r="K212" s="26"/>
      <c r="L212" s="20"/>
      <c r="M212" s="33">
        <v>120.7</v>
      </c>
      <c r="N212" s="22">
        <v>108.4</v>
      </c>
      <c r="O212" s="12"/>
      <c r="P212" s="21"/>
      <c r="Q212" s="22"/>
      <c r="R212" s="499"/>
      <c r="S212" s="32"/>
      <c r="T212" s="33" t="s">
        <v>167</v>
      </c>
      <c r="U212" s="22" t="s">
        <v>167</v>
      </c>
      <c r="V212" s="30"/>
    </row>
    <row r="213" spans="1:22" ht="12">
      <c r="A213" s="559"/>
      <c r="B213" s="556">
        <v>3603</v>
      </c>
      <c r="C213" s="46" t="s">
        <v>83</v>
      </c>
      <c r="D213" s="471">
        <v>808.6</v>
      </c>
      <c r="E213" s="34">
        <f t="shared" si="23"/>
        <v>695396</v>
      </c>
      <c r="F213" s="9">
        <v>240.6</v>
      </c>
      <c r="G213" s="35">
        <f t="shared" si="24"/>
        <v>206916</v>
      </c>
      <c r="H213" s="43">
        <v>821.8</v>
      </c>
      <c r="I213" s="34">
        <f>H213*860</f>
        <v>706748</v>
      </c>
      <c r="J213" s="44">
        <v>247</v>
      </c>
      <c r="K213" s="35">
        <f>J213*860</f>
        <v>212420</v>
      </c>
      <c r="L213" s="36">
        <v>98.7</v>
      </c>
      <c r="M213" s="44">
        <v>98.4</v>
      </c>
      <c r="N213" s="38"/>
      <c r="O213" s="8">
        <v>1.3</v>
      </c>
      <c r="P213" s="475" t="s">
        <v>72</v>
      </c>
      <c r="Q213" s="39">
        <v>0.3</v>
      </c>
      <c r="R213" s="494">
        <v>65</v>
      </c>
      <c r="S213" s="43">
        <v>10</v>
      </c>
      <c r="T213" s="44" t="s">
        <v>167</v>
      </c>
      <c r="U213" s="35" t="s">
        <v>167</v>
      </c>
      <c r="V213" s="29">
        <v>0.3643</v>
      </c>
    </row>
    <row r="214" spans="1:22" ht="12.75" thickBot="1">
      <c r="A214" s="559"/>
      <c r="B214" s="561"/>
      <c r="C214" s="45" t="s">
        <v>84</v>
      </c>
      <c r="D214" s="470">
        <v>843.9</v>
      </c>
      <c r="E214" s="25">
        <f t="shared" si="23"/>
        <v>725754</v>
      </c>
      <c r="F214" s="13">
        <v>262.3</v>
      </c>
      <c r="G214" s="26">
        <f t="shared" si="24"/>
        <v>225578</v>
      </c>
      <c r="H214" s="32"/>
      <c r="I214" s="25"/>
      <c r="J214" s="33"/>
      <c r="K214" s="26"/>
      <c r="L214" s="20"/>
      <c r="M214" s="33">
        <v>120.7</v>
      </c>
      <c r="N214" s="22">
        <v>108.4</v>
      </c>
      <c r="O214" s="12"/>
      <c r="P214" s="21"/>
      <c r="Q214" s="22"/>
      <c r="R214" s="499"/>
      <c r="S214" s="32"/>
      <c r="T214" s="33" t="s">
        <v>167</v>
      </c>
      <c r="U214" s="22" t="s">
        <v>167</v>
      </c>
      <c r="V214" s="30"/>
    </row>
    <row r="215" spans="1:22" ht="12">
      <c r="A215" s="559"/>
      <c r="B215" s="556">
        <v>3604</v>
      </c>
      <c r="C215" s="46" t="s">
        <v>83</v>
      </c>
      <c r="D215" s="471">
        <v>903</v>
      </c>
      <c r="E215" s="34">
        <f t="shared" si="23"/>
        <v>776580</v>
      </c>
      <c r="F215" s="9">
        <v>268.8</v>
      </c>
      <c r="G215" s="35">
        <f t="shared" si="24"/>
        <v>231168</v>
      </c>
      <c r="H215" s="43">
        <v>917.7</v>
      </c>
      <c r="I215" s="34">
        <f>H215*860</f>
        <v>789222</v>
      </c>
      <c r="J215" s="44">
        <v>276</v>
      </c>
      <c r="K215" s="35">
        <f>J215*860</f>
        <v>237360</v>
      </c>
      <c r="L215" s="36">
        <v>98.7</v>
      </c>
      <c r="M215" s="44">
        <v>98.4</v>
      </c>
      <c r="N215" s="38"/>
      <c r="O215" s="8">
        <v>1.3</v>
      </c>
      <c r="P215" s="475" t="s">
        <v>72</v>
      </c>
      <c r="Q215" s="39">
        <v>0.3</v>
      </c>
      <c r="R215" s="494">
        <v>65</v>
      </c>
      <c r="S215" s="43">
        <v>10</v>
      </c>
      <c r="T215" s="44" t="s">
        <v>167</v>
      </c>
      <c r="U215" s="35" t="s">
        <v>167</v>
      </c>
      <c r="V215" s="29">
        <v>0.4069</v>
      </c>
    </row>
    <row r="216" spans="1:22" ht="12.75" thickBot="1">
      <c r="A216" s="559"/>
      <c r="B216" s="561"/>
      <c r="C216" s="45" t="s">
        <v>84</v>
      </c>
      <c r="D216" s="470">
        <v>942.5</v>
      </c>
      <c r="E216" s="25">
        <f t="shared" si="23"/>
        <v>810550</v>
      </c>
      <c r="F216" s="13">
        <v>293.1</v>
      </c>
      <c r="G216" s="26">
        <f t="shared" si="24"/>
        <v>252066.00000000003</v>
      </c>
      <c r="H216" s="32"/>
      <c r="I216" s="25"/>
      <c r="J216" s="33"/>
      <c r="K216" s="26"/>
      <c r="L216" s="20"/>
      <c r="M216" s="33">
        <v>120.7</v>
      </c>
      <c r="N216" s="22">
        <v>108.4</v>
      </c>
      <c r="O216" s="12"/>
      <c r="P216" s="21"/>
      <c r="Q216" s="22"/>
      <c r="R216" s="499"/>
      <c r="S216" s="32"/>
      <c r="T216" s="33" t="s">
        <v>167</v>
      </c>
      <c r="U216" s="22" t="s">
        <v>167</v>
      </c>
      <c r="V216" s="30"/>
    </row>
    <row r="217" spans="1:22" ht="12">
      <c r="A217" s="559"/>
      <c r="B217" s="556">
        <v>3605</v>
      </c>
      <c r="C217" s="46" t="s">
        <v>83</v>
      </c>
      <c r="D217" s="471">
        <v>996.5</v>
      </c>
      <c r="E217" s="34">
        <f t="shared" si="23"/>
        <v>856990</v>
      </c>
      <c r="F217" s="9">
        <v>279.1</v>
      </c>
      <c r="G217" s="35">
        <f t="shared" si="24"/>
        <v>240026.00000000003</v>
      </c>
      <c r="H217" s="43">
        <v>1012.7</v>
      </c>
      <c r="I217" s="34">
        <f>H217*860</f>
        <v>870922</v>
      </c>
      <c r="J217" s="44">
        <v>305</v>
      </c>
      <c r="K217" s="35">
        <f>J217*860</f>
        <v>262300</v>
      </c>
      <c r="L217" s="36">
        <v>98.7</v>
      </c>
      <c r="M217" s="44">
        <v>98.4</v>
      </c>
      <c r="N217" s="38"/>
      <c r="O217" s="8">
        <v>1.3</v>
      </c>
      <c r="P217" s="475" t="s">
        <v>72</v>
      </c>
      <c r="Q217" s="39">
        <v>0.3</v>
      </c>
      <c r="R217" s="494">
        <v>65</v>
      </c>
      <c r="S217" s="43">
        <v>10</v>
      </c>
      <c r="T217" s="44" t="s">
        <v>167</v>
      </c>
      <c r="U217" s="35" t="s">
        <v>167</v>
      </c>
      <c r="V217" s="29">
        <v>0.449</v>
      </c>
    </row>
    <row r="218" spans="1:22" ht="12.75" thickBot="1">
      <c r="A218" s="560"/>
      <c r="B218" s="562"/>
      <c r="C218" s="45" t="s">
        <v>84</v>
      </c>
      <c r="D218" s="470">
        <v>1040</v>
      </c>
      <c r="E218" s="25">
        <f t="shared" si="23"/>
        <v>894400</v>
      </c>
      <c r="F218" s="13">
        <v>323.9</v>
      </c>
      <c r="G218" s="26">
        <f t="shared" si="24"/>
        <v>278554</v>
      </c>
      <c r="H218" s="32"/>
      <c r="I218" s="25"/>
      <c r="J218" s="33"/>
      <c r="K218" s="26"/>
      <c r="L218" s="20"/>
      <c r="M218" s="33">
        <v>120.7</v>
      </c>
      <c r="N218" s="22">
        <v>108.4</v>
      </c>
      <c r="O218" s="12"/>
      <c r="P218" s="21"/>
      <c r="Q218" s="22"/>
      <c r="R218" s="31"/>
      <c r="S218" s="32"/>
      <c r="T218" s="33" t="s">
        <v>167</v>
      </c>
      <c r="U218" s="22" t="s">
        <v>167</v>
      </c>
      <c r="V218" s="30"/>
    </row>
    <row r="219" spans="1:22" ht="12">
      <c r="A219" s="558" t="s">
        <v>74</v>
      </c>
      <c r="B219" s="563">
        <v>17</v>
      </c>
      <c r="C219" s="46" t="s">
        <v>83</v>
      </c>
      <c r="D219" s="471">
        <v>18</v>
      </c>
      <c r="E219" s="34">
        <f>D219*860</f>
        <v>15480</v>
      </c>
      <c r="F219" s="9">
        <v>11</v>
      </c>
      <c r="G219" s="35">
        <f>F219*860</f>
        <v>9460</v>
      </c>
      <c r="H219" s="43">
        <v>19</v>
      </c>
      <c r="I219" s="34">
        <f>H219*860</f>
        <v>16340</v>
      </c>
      <c r="J219" s="44">
        <v>11.6</v>
      </c>
      <c r="K219" s="35">
        <f>J219*860</f>
        <v>9976</v>
      </c>
      <c r="L219" s="36">
        <v>97.3</v>
      </c>
      <c r="M219" s="44">
        <v>95.7</v>
      </c>
      <c r="N219" s="38"/>
      <c r="O219" s="8">
        <v>2.7</v>
      </c>
      <c r="P219" s="37" t="s">
        <v>72</v>
      </c>
      <c r="Q219" s="39">
        <v>1.6</v>
      </c>
      <c r="R219" s="40">
        <v>64</v>
      </c>
      <c r="S219" s="43" t="s">
        <v>167</v>
      </c>
      <c r="T219" s="44" t="s">
        <v>167</v>
      </c>
      <c r="U219" s="38">
        <v>13.8</v>
      </c>
      <c r="V219" s="29">
        <v>0.009</v>
      </c>
    </row>
    <row r="220" spans="1:22" ht="12.75" thickBot="1">
      <c r="A220" s="559"/>
      <c r="B220" s="561"/>
      <c r="C220" s="45" t="s">
        <v>84</v>
      </c>
      <c r="D220" s="470">
        <v>19.7</v>
      </c>
      <c r="E220" s="114">
        <f aca="true" t="shared" si="28" ref="E220:E226">D220*860</f>
        <v>16942</v>
      </c>
      <c r="F220" s="13"/>
      <c r="G220" s="26"/>
      <c r="H220" s="32"/>
      <c r="I220" s="25"/>
      <c r="J220" s="33"/>
      <c r="K220" s="26"/>
      <c r="L220" s="20"/>
      <c r="M220" s="33">
        <v>103.5</v>
      </c>
      <c r="N220" s="500">
        <v>102</v>
      </c>
      <c r="O220" s="12"/>
      <c r="P220" s="21"/>
      <c r="Q220" s="22"/>
      <c r="R220" s="31"/>
      <c r="S220" s="32" t="s">
        <v>167</v>
      </c>
      <c r="T220" s="33" t="s">
        <v>167</v>
      </c>
      <c r="U220" s="19"/>
      <c r="V220" s="30"/>
    </row>
    <row r="221" spans="1:22" ht="12">
      <c r="A221" s="559"/>
      <c r="B221" s="556">
        <v>21</v>
      </c>
      <c r="C221" s="46" t="s">
        <v>83</v>
      </c>
      <c r="D221" s="471">
        <v>22</v>
      </c>
      <c r="E221" s="34">
        <f t="shared" si="28"/>
        <v>18920</v>
      </c>
      <c r="F221" s="9">
        <v>14</v>
      </c>
      <c r="G221" s="35">
        <f>F221*860</f>
        <v>12040</v>
      </c>
      <c r="H221" s="43">
        <v>23</v>
      </c>
      <c r="I221" s="34">
        <f>H221*860</f>
        <v>19780</v>
      </c>
      <c r="J221" s="44">
        <v>14.6</v>
      </c>
      <c r="K221" s="35">
        <f>J221*860</f>
        <v>12556</v>
      </c>
      <c r="L221" s="36">
        <v>97.3</v>
      </c>
      <c r="M221" s="44">
        <v>95.7</v>
      </c>
      <c r="N221" s="38"/>
      <c r="O221" s="8">
        <v>2.7</v>
      </c>
      <c r="P221" s="37" t="s">
        <v>72</v>
      </c>
      <c r="Q221" s="39">
        <v>1.65</v>
      </c>
      <c r="R221" s="40">
        <v>70</v>
      </c>
      <c r="S221" s="43" t="s">
        <v>167</v>
      </c>
      <c r="T221" s="44" t="s">
        <v>167</v>
      </c>
      <c r="U221" s="38">
        <v>13.8</v>
      </c>
      <c r="V221" s="29">
        <v>0.01</v>
      </c>
    </row>
    <row r="222" spans="1:22" ht="12.75" thickBot="1">
      <c r="A222" s="559"/>
      <c r="B222" s="561"/>
      <c r="C222" s="45" t="s">
        <v>84</v>
      </c>
      <c r="D222" s="470">
        <v>23.8</v>
      </c>
      <c r="E222" s="114">
        <f t="shared" si="28"/>
        <v>20468</v>
      </c>
      <c r="F222" s="13"/>
      <c r="G222" s="26"/>
      <c r="H222" s="32"/>
      <c r="I222" s="25"/>
      <c r="J222" s="33"/>
      <c r="K222" s="26"/>
      <c r="L222" s="17"/>
      <c r="M222" s="33">
        <v>103.5</v>
      </c>
      <c r="N222" s="19">
        <v>102</v>
      </c>
      <c r="O222" s="12"/>
      <c r="P222" s="18"/>
      <c r="Q222" s="27"/>
      <c r="R222" s="28"/>
      <c r="S222" s="32" t="s">
        <v>167</v>
      </c>
      <c r="T222" s="33" t="s">
        <v>167</v>
      </c>
      <c r="U222" s="19"/>
      <c r="V222" s="30"/>
    </row>
    <row r="223" spans="1:22" ht="12">
      <c r="A223" s="559"/>
      <c r="B223" s="556">
        <v>26</v>
      </c>
      <c r="C223" s="46" t="s">
        <v>83</v>
      </c>
      <c r="D223" s="471">
        <v>26</v>
      </c>
      <c r="E223" s="34">
        <f t="shared" si="28"/>
        <v>22360</v>
      </c>
      <c r="F223" s="9">
        <v>19</v>
      </c>
      <c r="G223" s="35">
        <f>F223*860</f>
        <v>16340</v>
      </c>
      <c r="H223" s="43">
        <v>27</v>
      </c>
      <c r="I223" s="34">
        <f>H223*860</f>
        <v>23220</v>
      </c>
      <c r="J223" s="44">
        <v>19.7</v>
      </c>
      <c r="K223" s="35">
        <f>J223*860</f>
        <v>16942</v>
      </c>
      <c r="L223" s="36">
        <v>97</v>
      </c>
      <c r="M223" s="44">
        <v>96.3</v>
      </c>
      <c r="N223" s="38"/>
      <c r="O223" s="8">
        <v>3</v>
      </c>
      <c r="P223" s="37" t="s">
        <v>72</v>
      </c>
      <c r="Q223" s="39">
        <v>0.7</v>
      </c>
      <c r="R223" s="40">
        <v>64</v>
      </c>
      <c r="S223" s="43" t="s">
        <v>167</v>
      </c>
      <c r="T223" s="44" t="s">
        <v>167</v>
      </c>
      <c r="U223" s="38">
        <v>13.8</v>
      </c>
      <c r="V223" s="29">
        <v>0.013</v>
      </c>
    </row>
    <row r="224" spans="1:22" ht="12.75" thickBot="1">
      <c r="A224" s="559"/>
      <c r="B224" s="561"/>
      <c r="C224" s="45" t="s">
        <v>84</v>
      </c>
      <c r="D224" s="470">
        <v>27.3</v>
      </c>
      <c r="E224" s="114">
        <f t="shared" si="28"/>
        <v>23478</v>
      </c>
      <c r="F224" s="13"/>
      <c r="G224" s="26"/>
      <c r="H224" s="32"/>
      <c r="I224" s="25"/>
      <c r="J224" s="33"/>
      <c r="K224" s="26"/>
      <c r="L224" s="17"/>
      <c r="M224" s="33">
        <v>101</v>
      </c>
      <c r="N224" s="19">
        <v>102</v>
      </c>
      <c r="O224" s="12"/>
      <c r="P224" s="18"/>
      <c r="Q224" s="27"/>
      <c r="R224" s="28"/>
      <c r="S224" s="32" t="s">
        <v>167</v>
      </c>
      <c r="T224" s="33" t="s">
        <v>167</v>
      </c>
      <c r="U224" s="19"/>
      <c r="V224" s="30"/>
    </row>
    <row r="225" spans="1:22" ht="12">
      <c r="A225" s="559"/>
      <c r="B225" s="556">
        <v>30</v>
      </c>
      <c r="C225" s="46" t="s">
        <v>83</v>
      </c>
      <c r="D225" s="471">
        <v>30</v>
      </c>
      <c r="E225" s="34">
        <f t="shared" si="28"/>
        <v>25800</v>
      </c>
      <c r="F225" s="9">
        <v>19</v>
      </c>
      <c r="G225" s="35">
        <f>F225*860</f>
        <v>16340</v>
      </c>
      <c r="H225" s="43">
        <v>31</v>
      </c>
      <c r="I225" s="34">
        <f>H225*860</f>
        <v>26660</v>
      </c>
      <c r="J225" s="44">
        <v>19.6</v>
      </c>
      <c r="K225" s="35">
        <f>J225*860</f>
        <v>16856</v>
      </c>
      <c r="L225" s="36">
        <v>97</v>
      </c>
      <c r="M225" s="44">
        <v>96.8</v>
      </c>
      <c r="N225" s="38"/>
      <c r="O225" s="8">
        <v>3</v>
      </c>
      <c r="P225" s="37" t="s">
        <v>72</v>
      </c>
      <c r="Q225" s="39">
        <v>0.23</v>
      </c>
      <c r="R225" s="40">
        <v>71</v>
      </c>
      <c r="S225" s="43" t="s">
        <v>167</v>
      </c>
      <c r="T225" s="44" t="s">
        <v>167</v>
      </c>
      <c r="U225" s="38">
        <v>13.8</v>
      </c>
      <c r="V225" s="29">
        <v>0.015</v>
      </c>
    </row>
    <row r="226" spans="1:22" ht="12.75" thickBot="1">
      <c r="A226" s="560"/>
      <c r="B226" s="557"/>
      <c r="C226" s="45" t="s">
        <v>84</v>
      </c>
      <c r="D226" s="470">
        <v>31.3</v>
      </c>
      <c r="E226" s="114">
        <f t="shared" si="28"/>
        <v>26918</v>
      </c>
      <c r="F226" s="13"/>
      <c r="G226" s="26"/>
      <c r="H226" s="32"/>
      <c r="I226" s="25"/>
      <c r="J226" s="33"/>
      <c r="K226" s="26"/>
      <c r="L226" s="17"/>
      <c r="M226" s="33">
        <v>101</v>
      </c>
      <c r="N226" s="19">
        <v>102</v>
      </c>
      <c r="O226" s="12"/>
      <c r="P226" s="18"/>
      <c r="Q226" s="27"/>
      <c r="R226" s="28"/>
      <c r="S226" s="32" t="s">
        <v>167</v>
      </c>
      <c r="T226" s="33" t="s">
        <v>167</v>
      </c>
      <c r="U226" s="19"/>
      <c r="V226" s="30"/>
    </row>
  </sheetData>
  <sheetProtection password="CFC1" sheet="1" objects="1" scenarios="1"/>
  <mergeCells count="145">
    <mergeCell ref="A73:A80"/>
    <mergeCell ref="B73:B74"/>
    <mergeCell ref="B75:B76"/>
    <mergeCell ref="B77:B78"/>
    <mergeCell ref="B79:B80"/>
    <mergeCell ref="A63:A72"/>
    <mergeCell ref="B63:B64"/>
    <mergeCell ref="B47:B48"/>
    <mergeCell ref="B49:B50"/>
    <mergeCell ref="B51:B52"/>
    <mergeCell ref="A53:A62"/>
    <mergeCell ref="B53:B54"/>
    <mergeCell ref="B55:B56"/>
    <mergeCell ref="B57:B58"/>
    <mergeCell ref="B59:B60"/>
    <mergeCell ref="B61:B62"/>
    <mergeCell ref="A47:A52"/>
    <mergeCell ref="A181:A194"/>
    <mergeCell ref="B181:B182"/>
    <mergeCell ref="B183:B184"/>
    <mergeCell ref="B185:B186"/>
    <mergeCell ref="B187:B188"/>
    <mergeCell ref="B189:B190"/>
    <mergeCell ref="B191:B192"/>
    <mergeCell ref="B193:B194"/>
    <mergeCell ref="A95:A98"/>
    <mergeCell ref="B95:B96"/>
    <mergeCell ref="B97:B98"/>
    <mergeCell ref="A99:A108"/>
    <mergeCell ref="B99:B100"/>
    <mergeCell ref="B101:B102"/>
    <mergeCell ref="B103:B104"/>
    <mergeCell ref="B105:B106"/>
    <mergeCell ref="B107:B108"/>
    <mergeCell ref="A81:A86"/>
    <mergeCell ref="B85:B86"/>
    <mergeCell ref="A87:A94"/>
    <mergeCell ref="B87:B88"/>
    <mergeCell ref="B89:B90"/>
    <mergeCell ref="B91:B92"/>
    <mergeCell ref="B93:B94"/>
    <mergeCell ref="A35:A46"/>
    <mergeCell ref="B35:B36"/>
    <mergeCell ref="B37:B38"/>
    <mergeCell ref="B39:B40"/>
    <mergeCell ref="B41:B42"/>
    <mergeCell ref="B43:B44"/>
    <mergeCell ref="B45:B46"/>
    <mergeCell ref="A17:B18"/>
    <mergeCell ref="A19:A22"/>
    <mergeCell ref="B19:B20"/>
    <mergeCell ref="B21:B22"/>
    <mergeCell ref="A33:A34"/>
    <mergeCell ref="B33:B34"/>
    <mergeCell ref="A7:B8"/>
    <mergeCell ref="A9:A12"/>
    <mergeCell ref="B9:B10"/>
    <mergeCell ref="B11:B12"/>
    <mergeCell ref="A13:B14"/>
    <mergeCell ref="A15:B16"/>
    <mergeCell ref="B203:B204"/>
    <mergeCell ref="B127:B128"/>
    <mergeCell ref="B129:B130"/>
    <mergeCell ref="B131:B132"/>
    <mergeCell ref="B133:B134"/>
    <mergeCell ref="B135:B136"/>
    <mergeCell ref="B137:B138"/>
    <mergeCell ref="B147:B148"/>
    <mergeCell ref="B151:B152"/>
    <mergeCell ref="B177:B178"/>
    <mergeCell ref="B123:B124"/>
    <mergeCell ref="B195:B196"/>
    <mergeCell ref="B153:B154"/>
    <mergeCell ref="B155:B156"/>
    <mergeCell ref="B149:B150"/>
    <mergeCell ref="B165:B166"/>
    <mergeCell ref="B173:B174"/>
    <mergeCell ref="B175:B176"/>
    <mergeCell ref="B65:B66"/>
    <mergeCell ref="B67:B68"/>
    <mergeCell ref="B113:B114"/>
    <mergeCell ref="B115:B116"/>
    <mergeCell ref="B119:B120"/>
    <mergeCell ref="B121:B122"/>
    <mergeCell ref="B81:B82"/>
    <mergeCell ref="B83:B84"/>
    <mergeCell ref="B69:B70"/>
    <mergeCell ref="B71:B72"/>
    <mergeCell ref="H2:K2"/>
    <mergeCell ref="D2:G2"/>
    <mergeCell ref="D3:E3"/>
    <mergeCell ref="H3:I3"/>
    <mergeCell ref="B29:B30"/>
    <mergeCell ref="B31:B32"/>
    <mergeCell ref="B23:B24"/>
    <mergeCell ref="A5:B6"/>
    <mergeCell ref="A23:A32"/>
    <mergeCell ref="B25:B26"/>
    <mergeCell ref="A137:A150"/>
    <mergeCell ref="B141:B142"/>
    <mergeCell ref="B143:B144"/>
    <mergeCell ref="B145:B146"/>
    <mergeCell ref="B117:B118"/>
    <mergeCell ref="J3:K3"/>
    <mergeCell ref="B27:B28"/>
    <mergeCell ref="A109:A136"/>
    <mergeCell ref="B109:B110"/>
    <mergeCell ref="B111:B112"/>
    <mergeCell ref="A151:A166"/>
    <mergeCell ref="B167:B168"/>
    <mergeCell ref="B169:B170"/>
    <mergeCell ref="A167:A180"/>
    <mergeCell ref="B179:B180"/>
    <mergeCell ref="B157:B158"/>
    <mergeCell ref="B159:B160"/>
    <mergeCell ref="B161:B162"/>
    <mergeCell ref="B163:B164"/>
    <mergeCell ref="B171:B172"/>
    <mergeCell ref="V2:V3"/>
    <mergeCell ref="B139:B140"/>
    <mergeCell ref="S2:U3"/>
    <mergeCell ref="O3:P3"/>
    <mergeCell ref="R2:R3"/>
    <mergeCell ref="Q3:Q4"/>
    <mergeCell ref="B125:B126"/>
    <mergeCell ref="L2:N2"/>
    <mergeCell ref="O2:Q2"/>
    <mergeCell ref="F3:G3"/>
    <mergeCell ref="B205:B206"/>
    <mergeCell ref="B207:B208"/>
    <mergeCell ref="A195:A206"/>
    <mergeCell ref="A207:A218"/>
    <mergeCell ref="B197:B198"/>
    <mergeCell ref="B199:B200"/>
    <mergeCell ref="B201:B202"/>
    <mergeCell ref="B209:B210"/>
    <mergeCell ref="B211:B212"/>
    <mergeCell ref="B213:B214"/>
    <mergeCell ref="B225:B226"/>
    <mergeCell ref="A219:A226"/>
    <mergeCell ref="B215:B216"/>
    <mergeCell ref="B217:B218"/>
    <mergeCell ref="B219:B220"/>
    <mergeCell ref="B221:B222"/>
    <mergeCell ref="B223:B224"/>
  </mergeCells>
  <printOptions/>
  <pageMargins left="0.3937007874015748" right="0.3937007874015748" top="0.3937007874015748" bottom="0.3937007874015748" header="0.5118110236220472" footer="0.5118110236220472"/>
  <pageSetup fitToHeight="3" fitToWidth="1" orientation="landscape" paperSize="9" scale="6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</dc:creator>
  <cp:keywords/>
  <dc:description/>
  <cp:lastModifiedBy>Stefano Basso</cp:lastModifiedBy>
  <cp:lastPrinted>2010-06-07T13:53:31Z</cp:lastPrinted>
  <dcterms:created xsi:type="dcterms:W3CDTF">2010-04-14T09:41:04Z</dcterms:created>
  <dcterms:modified xsi:type="dcterms:W3CDTF">2014-03-15T20:17:28Z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